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ozambrano\Downloads\"/>
    </mc:Choice>
  </mc:AlternateContent>
  <xr:revisionPtr revIDLastSave="0" documentId="13_ncr:1_{E194A575-CCD1-4A8B-A297-91832911D8EC}" xr6:coauthVersionLast="47" xr6:coauthVersionMax="47" xr10:uidLastSave="{00000000-0000-0000-0000-000000000000}"/>
  <bookViews>
    <workbookView xWindow="-120" yWindow="-120" windowWidth="29040" windowHeight="15720" xr2:uid="{CCBB66C6-FDB7-499D-8A56-534975327746}"/>
  </bookViews>
  <sheets>
    <sheet name="11. Servicio Al Ciudadano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I36" i="1" l="1"/>
  <c r="AC36" i="1"/>
  <c r="W36" i="1"/>
  <c r="Q36" i="1"/>
  <c r="C36" i="1"/>
  <c r="AJ35" i="1"/>
  <c r="AH35" i="1"/>
  <c r="AD35" i="1"/>
  <c r="AB35" i="1"/>
  <c r="X35" i="1"/>
  <c r="V35" i="1"/>
  <c r="R35" i="1"/>
  <c r="P35" i="1"/>
  <c r="AJ34" i="1"/>
  <c r="AH34" i="1"/>
  <c r="AD34" i="1"/>
  <c r="AB34" i="1"/>
  <c r="X34" i="1"/>
  <c r="V34" i="1"/>
  <c r="R34" i="1"/>
  <c r="P34" i="1"/>
  <c r="AJ33" i="1"/>
  <c r="AD33" i="1"/>
  <c r="X33" i="1"/>
  <c r="R33" i="1"/>
  <c r="AJ32" i="1"/>
  <c r="AD32" i="1"/>
  <c r="X32" i="1"/>
  <c r="R32" i="1"/>
  <c r="AJ31" i="1"/>
  <c r="AH31" i="1"/>
  <c r="AD31" i="1"/>
  <c r="AB31" i="1"/>
  <c r="X31" i="1"/>
  <c r="V31" i="1"/>
  <c r="R31" i="1"/>
  <c r="P31" i="1"/>
  <c r="AJ30" i="1"/>
  <c r="AD30" i="1"/>
  <c r="X30" i="1"/>
  <c r="R30" i="1"/>
  <c r="AJ29" i="1"/>
  <c r="AH29" i="1"/>
  <c r="AD29" i="1"/>
  <c r="AB29" i="1"/>
  <c r="X29" i="1"/>
  <c r="V29" i="1"/>
  <c r="R29" i="1"/>
  <c r="P29" i="1"/>
  <c r="AJ28" i="1"/>
  <c r="AD28" i="1"/>
  <c r="X28" i="1"/>
  <c r="R28" i="1"/>
  <c r="AJ27" i="1"/>
  <c r="AD27" i="1"/>
  <c r="X27" i="1"/>
  <c r="R27" i="1"/>
  <c r="AJ26" i="1"/>
  <c r="AD26" i="1"/>
  <c r="X26" i="1"/>
  <c r="R26" i="1"/>
  <c r="AJ25" i="1"/>
  <c r="AH25" i="1"/>
  <c r="AD25" i="1"/>
  <c r="AB25" i="1"/>
  <c r="X25" i="1"/>
  <c r="V25" i="1"/>
  <c r="R25" i="1"/>
  <c r="P25" i="1"/>
  <c r="AJ24" i="1"/>
  <c r="AH24" i="1"/>
  <c r="AD24" i="1"/>
  <c r="AB24" i="1"/>
  <c r="X24" i="1"/>
  <c r="V24" i="1"/>
  <c r="R24" i="1"/>
  <c r="P24" i="1"/>
  <c r="AJ23" i="1"/>
  <c r="AD23" i="1"/>
  <c r="X23" i="1"/>
  <c r="R23" i="1"/>
  <c r="AJ22" i="1"/>
  <c r="AD22" i="1"/>
  <c r="X22" i="1"/>
  <c r="R22" i="1"/>
  <c r="AJ21" i="1"/>
  <c r="AH21" i="1"/>
  <c r="AD21" i="1"/>
  <c r="AB21" i="1"/>
  <c r="X21" i="1"/>
  <c r="V21" i="1"/>
  <c r="R21" i="1"/>
  <c r="P21" i="1"/>
  <c r="AJ20" i="1"/>
  <c r="AH20" i="1"/>
  <c r="AD20" i="1"/>
  <c r="AB20" i="1"/>
  <c r="X20" i="1"/>
  <c r="V20" i="1"/>
  <c r="R20" i="1"/>
  <c r="P20" i="1"/>
  <c r="AJ19" i="1"/>
  <c r="AH19" i="1"/>
  <c r="AD19" i="1"/>
  <c r="AB19" i="1"/>
  <c r="X19" i="1"/>
  <c r="V19" i="1"/>
  <c r="R19" i="1"/>
  <c r="P19" i="1"/>
  <c r="AJ18" i="1"/>
  <c r="AH18" i="1"/>
  <c r="AD18" i="1"/>
  <c r="AB18" i="1"/>
  <c r="X18" i="1"/>
  <c r="V18" i="1"/>
  <c r="R18" i="1"/>
  <c r="P18" i="1"/>
  <c r="AJ17" i="1"/>
  <c r="AH17" i="1"/>
  <c r="AD17" i="1"/>
  <c r="AB17" i="1"/>
  <c r="X17" i="1"/>
  <c r="V17" i="1"/>
  <c r="R17" i="1"/>
  <c r="P17" i="1"/>
  <c r="AJ16" i="1"/>
  <c r="AH16" i="1"/>
  <c r="AD16" i="1"/>
  <c r="AB16" i="1"/>
  <c r="X16" i="1"/>
  <c r="V16" i="1"/>
  <c r="R16" i="1"/>
  <c r="P16" i="1"/>
  <c r="P36" i="1" s="1"/>
  <c r="AJ15" i="1"/>
  <c r="AD15" i="1"/>
  <c r="X15" i="1"/>
  <c r="R15" i="1"/>
  <c r="AJ14" i="1"/>
  <c r="AH14" i="1"/>
  <c r="AH36" i="1" s="1"/>
  <c r="AD14" i="1"/>
  <c r="AB14" i="1"/>
  <c r="X14" i="1"/>
  <c r="V14" i="1"/>
  <c r="R14" i="1"/>
  <c r="P14" i="1"/>
  <c r="AJ13" i="1"/>
  <c r="AJ36" i="1" s="1"/>
  <c r="AH13" i="1"/>
  <c r="AD13" i="1"/>
  <c r="AD36" i="1" s="1"/>
  <c r="AB13" i="1"/>
  <c r="AB36" i="1" s="1"/>
  <c r="X13" i="1"/>
  <c r="X36" i="1" s="1"/>
  <c r="V13" i="1"/>
  <c r="V36" i="1" s="1"/>
  <c r="R13" i="1"/>
  <c r="R36" i="1" s="1"/>
  <c r="P13" i="1"/>
</calcChain>
</file>

<file path=xl/sharedStrings.xml><?xml version="1.0" encoding="utf-8"?>
<sst xmlns="http://schemas.openxmlformats.org/spreadsheetml/2006/main" count="168" uniqueCount="118">
  <si>
    <t xml:space="preserve">PLAN DE ACCIÓN POLÍTICA MIPG </t>
  </si>
  <si>
    <t>Fecha:</t>
  </si>
  <si>
    <t>7/11/2024</t>
  </si>
  <si>
    <t>Versión:</t>
  </si>
  <si>
    <t>Código:</t>
  </si>
  <si>
    <t>DPI-FO-49</t>
  </si>
  <si>
    <t>POLITICA DE GESTIÓN- MIPG:</t>
  </si>
  <si>
    <t>Servicio Al Ciudadano</t>
  </si>
  <si>
    <t>OBJETIVO DE LA POLÍTICA:</t>
  </si>
  <si>
    <t>Mejorar el relacionamiento con los grupos de valor de la ANLA atendiendo de manera oportuna y con calidad los diferentes requerimientos y garantizando sus derechos y deberes en todos los escenarios de relacionamiento con el Estado.</t>
  </si>
  <si>
    <t>JUSTIFICACIÓN:</t>
  </si>
  <si>
    <t>En atención a los resultados obtenidos en la Política de Servicio a las Ciudadanías en el FURAG 2024, y teniendo en cuenta el horizonte institucional hacia el año 2026 —marcado por el cambio de gobierno y la necesidad de fortalecer la gobernanza y la continuidad de las acciones— se identificaron acciones estratégicas orientadas a fortalecer el relacionamiento con las ciudadanías, los actores sociales y grupos de valor, con el fin de fortalecer una ética de servicio centrada en las personas.</t>
  </si>
  <si>
    <t>LÍDER DE LA POLÍTICA:</t>
  </si>
  <si>
    <t>Subdirección de Mecanismos de Participación Ciudadana - Grupo de Relación Estado Ciudadanías</t>
  </si>
  <si>
    <t xml:space="preserve">VERSIÓN (Espacio exclusivo de la  OAP): </t>
  </si>
  <si>
    <r>
      <rPr>
        <b/>
        <sz val="10"/>
        <color rgb="FF000000"/>
        <rFont val="Century Gothic"/>
        <family val="1"/>
      </rPr>
      <t xml:space="preserve">
V1: </t>
    </r>
    <r>
      <rPr>
        <sz val="10"/>
        <color rgb="FF000000"/>
        <rFont val="Century Gothic"/>
        <family val="1"/>
      </rPr>
      <t xml:space="preserve">Aprobado en el Comité Institucional de Gestión y Desempeño del 15 de diciembre de 2025
</t>
    </r>
    <r>
      <rPr>
        <b/>
        <sz val="10"/>
        <color rgb="FF000000"/>
        <rFont val="Century Gothic"/>
        <family val="1"/>
      </rPr>
      <t>V2:</t>
    </r>
    <r>
      <rPr>
        <sz val="10"/>
        <color rgb="FF000000"/>
        <rFont val="Century Gothic"/>
        <family val="1"/>
      </rPr>
      <t xml:space="preserve"> Se aprueba en el Comité Institucional de Gestión y Desempeño del 21 de enero de 2026 los siguientes ajustes: 
Para la acción 1 se incluye el alcance actores sociales. 
Para la actividad 1.1 se incluye el alcance de los grupos de valor y se agregan los verbos  identificar, priorizar, aprobar, se incluye el acta del CIGD  como producto, se ajusta la fecha de inicio de 15/01/226 a  02/02/2026 y fecha de finalización  de 31/07/2026 a 30/09/2026. 
Se incluye el alcance de grupos de valor para las actividades 1.2, 1.3 y 1.4.
Para la actividad 1.3 se relaciona el código del documento mencionado en el producto con el cual se identifica en GESPRO. 
Para la actividad 2.1  se ajusta fecha de inicio de </t>
    </r>
    <r>
      <rPr>
        <sz val="10"/>
        <color rgb="FFFF0000"/>
        <rFont val="Century Gothic"/>
        <family val="1"/>
      </rPr>
      <t>26/01/2026</t>
    </r>
    <r>
      <rPr>
        <sz val="10"/>
        <color rgb="FF000000"/>
        <rFont val="Century Gothic"/>
        <family val="1"/>
      </rPr>
      <t xml:space="preserve"> a </t>
    </r>
    <r>
      <rPr>
        <sz val="10"/>
        <color rgb="FF00B050"/>
        <rFont val="Century Gothic"/>
        <family val="1"/>
      </rPr>
      <t>02/02/2026</t>
    </r>
    <r>
      <rPr>
        <sz val="10"/>
        <color rgb="FF000000"/>
        <rFont val="Century Gothic"/>
        <family val="1"/>
      </rPr>
      <t xml:space="preserve"> y adicionalmente se ajusta la fecha de  finalización de </t>
    </r>
    <r>
      <rPr>
        <sz val="10"/>
        <color rgb="FFFF0000"/>
        <rFont val="Century Gothic"/>
        <family val="1"/>
      </rPr>
      <t>31/03/2026</t>
    </r>
    <r>
      <rPr>
        <sz val="10"/>
        <color rgb="FF000000"/>
        <rFont val="Century Gothic"/>
        <family val="1"/>
      </rPr>
      <t xml:space="preserve"> a </t>
    </r>
    <r>
      <rPr>
        <sz val="10"/>
        <color rgb="FF00B050"/>
        <rFont val="Century Gothic"/>
        <family val="1"/>
      </rPr>
      <t xml:space="preserve">30/04/2026.
</t>
    </r>
    <r>
      <rPr>
        <sz val="10"/>
        <color rgb="FF000000"/>
        <rFont val="Century Gothic"/>
        <family val="1"/>
      </rPr>
      <t xml:space="preserve">Para la actividad 2.2 se ajusta la fecha de inicio de </t>
    </r>
    <r>
      <rPr>
        <sz val="10"/>
        <color rgb="FFFF0000"/>
        <rFont val="Century Gothic"/>
        <family val="1"/>
      </rPr>
      <t>26/01/2026</t>
    </r>
    <r>
      <rPr>
        <sz val="10"/>
        <color rgb="FF000000"/>
        <rFont val="Century Gothic"/>
        <family val="1"/>
      </rPr>
      <t xml:space="preserve"> a </t>
    </r>
    <r>
      <rPr>
        <sz val="10"/>
        <color rgb="FF00B050"/>
        <rFont val="Century Gothic"/>
        <family val="1"/>
      </rPr>
      <t xml:space="preserve">04/05/2026. 
</t>
    </r>
    <r>
      <rPr>
        <sz val="10"/>
        <color rgb="FF000000"/>
        <rFont val="Century Gothic"/>
        <family val="1"/>
      </rPr>
      <t xml:space="preserve">Para la actividad 3.1 se incluye a la OAP como dependencia de apoyo.
Se incluye la actividad 7.1 
</t>
    </r>
    <r>
      <rPr>
        <b/>
        <sz val="10"/>
        <color rgb="FF000000"/>
        <rFont val="Century Gothic"/>
        <family val="2"/>
      </rPr>
      <t xml:space="preserve">V3: </t>
    </r>
    <r>
      <rPr>
        <sz val="10"/>
        <color rgb="FF000000"/>
        <rFont val="Century Gothic"/>
        <family val="1"/>
      </rPr>
      <t>Se aprueba en el Comité Institucional de Gestión y Desempeño asincrónico  del 24 de marzo al 31 de marzo de 2026 los siguientes ajustes:  
1. Se aprueba la eliminación de la actividad 1.2 Elaborar el plan de acción de relacionamiento 2027 con grupos de valor y actores sociales que interactúan con ANLA con base en los resultados de la caracterización.
2. Para la actividad 1.1 que en el nuevo plan pasa a ser 2.1 se ajusta la meta de 1 a 100% 
3. La actividad anteriormente contemplada como 6.1 pasa a ser 4.1 se modifica su alcance en la actividad y en la meta de 100% a 12 
4. Se incluye la actividad 1.1, 2.2, 3.1, 5.1, 6.1, 8.1, 8.2 y 8.3 
Asimismo, preliminarmente el 19 de marzo de 2026,  la Oficina Asesora de Planeación viabiliza los siguientes ajustes que iniciarían su aplicabilidad una vez se aprobarán por el CIGD: 
5. Ajuste en el consecutivo de la actividad pasando de 1.1 a 2.1 adicionalmente se viabiliza la solicitud de inclusión del Plan de trabajo con evidencias de seguimiento en el producto y el ajuste en la fecha de finalización pasando de 30/09/2026 a 31/08/2026.
6. Ajuste en el consecutivo de la actividad pasando de 1.4 a 13.1 y se viabiliza a su vez el ajuste en la fecha de inicio pasando de 19/01/2026 a 16/02/2026. 
7. Ajuste en el consecutivo de la actividad pasando de 6.1 a 4.1 y se viabiliza ajuste en la fecha de finalización pasando de 31/12/2026 a 16/12/2026.
8. Ajuste en el consecutivo de la actividad pasando de 1.3 a 9.1 asimismo se viabiliza ajuste en la fecha de finalización pasando de 02/06/2026 a 30/06/2026 y ajuste en la fecha de inicio pasando de 02/02/2026 a 06/04/2026.
9. Ajuste en el consecutivo de la actividad pasando de 2.1 a 11.2.
10. Ajuste en el consecutivo de la actividad pasando de 2.2 a 11.2.
11. Ajuste en el consecutivo de la actividad pasando de 3.1 a 10.1
12. Ajuste en el consecutivo de la actividad pasando de 3.2 a 10.2.
13. Ajuste en el consecutivo de la actividad pasando de 3.3 a 10.3
14. Ajuste en el consecutivo de la actividad pasando de 3.4 a 10.4.
15. Ajuste en el consecutivo de la actividad pasando de 4.1 a 12.1.
16. Ajuste en el consecutivo de la actividad pasando de 4.2 a 12.2.
17. Ajuste en el consecutivo de la actividad pasando de 4.3 a 12.3.
18. Ajuste en el consecutivo de la actividad pasando de 5.1 a 7.1.
19. Ajuste en el consecutivo de la actividad pasando de 7.1 a 14.1</t>
    </r>
  </si>
  <si>
    <t xml:space="preserve">DIMENSIÓN No.: </t>
  </si>
  <si>
    <t>Dimensión No. 3 Gestión con valores para resultados</t>
  </si>
  <si>
    <t xml:space="preserve">SEGUIMIENTO A MARZO 31 DE 2026 -  I </t>
  </si>
  <si>
    <t>SEGUIMIENTO A JUNIO 30  DE 2026 - II</t>
  </si>
  <si>
    <t>SEGUIMIENTO A SEPTIEMBRE 30  DE 2026 -III</t>
  </si>
  <si>
    <t xml:space="preserve">SEGUIMIENTO A DICIEMBRE 31  DE 2026 - IV </t>
  </si>
  <si>
    <t>ITEM</t>
  </si>
  <si>
    <t xml:space="preserve">PESO DE LA  ACCIÓN </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</si>
  <si>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</si>
  <si>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</si>
  <si>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</si>
  <si>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</si>
  <si>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</si>
  <si>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</si>
  <si>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</si>
  <si>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</si>
  <si>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</si>
  <si>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</si>
  <si>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</si>
  <si>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</si>
  <si>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</si>
  <si>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</si>
  <si>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actividad 
(Espacio exclusivo de la  OAP)</t>
  </si>
  <si>
    <r>
      <rPr>
        <b/>
        <sz val="10"/>
        <color theme="1"/>
        <rFont val="Century Gothic"/>
        <family val="2"/>
      </rPr>
      <t xml:space="preserve">Diagnóstico y planeación estratégica del servicio
</t>
    </r>
    <r>
      <rPr>
        <sz val="10"/>
        <color theme="1"/>
        <rFont val="Century Gothic"/>
        <family val="2"/>
      </rPr>
      <t xml:space="preserve">
Elaborar la estrategia de servicio al ciudadano</t>
    </r>
  </si>
  <si>
    <r>
      <rPr>
        <b/>
        <sz val="10"/>
        <color rgb="FF000000"/>
        <rFont val="Century Gothic"/>
        <family val="2"/>
      </rPr>
      <t>1.1</t>
    </r>
    <r>
      <rPr>
        <sz val="10"/>
        <color rgb="FF000000"/>
        <rFont val="Century Gothic"/>
        <family val="2"/>
      </rPr>
      <t xml:space="preserve"> Formular la estrategia de Servicio al Ciudadano, tomando como base el plan de acción de la política de servicio al ciudadano, y adaptándolo acorde a lo indicado en la  Circular 100-004-2026 de Función Pública</t>
    </r>
  </si>
  <si>
    <t xml:space="preserve">Plan de acción de la estrategia de Servicio Al Ciudadano aprobado
 </t>
  </si>
  <si>
    <t xml:space="preserve">SMPCA- Grupo Relación Estado Ciudadanías </t>
  </si>
  <si>
    <t xml:space="preserve">Oficina Asesora de Planeación </t>
  </si>
  <si>
    <r>
      <rPr>
        <b/>
        <sz val="10"/>
        <color rgb="FF000000"/>
        <rFont val="Century Gothic"/>
        <family val="2"/>
      </rPr>
      <t>Diagnóstico y planeación estratégica del servicio</t>
    </r>
    <r>
      <rPr>
        <sz val="10"/>
        <color rgb="FF000000"/>
        <rFont val="Century Gothic"/>
        <family val="2"/>
      </rPr>
      <t xml:space="preserve">
Caracterizar los grupos de valor</t>
    </r>
  </si>
  <si>
    <r>
      <rPr>
        <b/>
        <sz val="10"/>
        <color rgb="FF000000"/>
        <rFont val="Century Gothic"/>
        <family val="2"/>
      </rPr>
      <t>2.1</t>
    </r>
    <r>
      <rPr>
        <sz val="10"/>
        <color rgb="FF000000"/>
        <rFont val="Century Gothic"/>
        <family val="2"/>
      </rPr>
      <t xml:space="preserve"> Identificar, priorizar, aprobar, elaborar y publicar la Caracterización de grupos de valor y actores sociales que interactúan con ANLA </t>
    </r>
  </si>
  <si>
    <t xml:space="preserve">100%
</t>
  </si>
  <si>
    <t>Plan de trabajo con evidencias de seguimiento 
Acta Comité Institucional de Gestión y Desempeño 
Informe de caracterización de grupos de valor y actores sociales elaborado y publicado.</t>
  </si>
  <si>
    <r>
      <rPr>
        <b/>
        <sz val="10"/>
        <color theme="1"/>
        <rFont val="Century Gothic"/>
        <family val="2"/>
      </rPr>
      <t>2.2</t>
    </r>
    <r>
      <rPr>
        <sz val="10"/>
        <color theme="1"/>
        <rFont val="Century Gothic"/>
        <family val="2"/>
      </rPr>
      <t xml:space="preserve"> Gestionar mesas de trabajo para integrar los resultados de la caracterización de grupos de valor en los instrumentos de planeación institucional: MIPG, PAI, PEI, etc.</t>
    </r>
  </si>
  <si>
    <t>Actas de la mesas de trabajo y listados de asistencia.</t>
  </si>
  <si>
    <t xml:space="preserve">Todas las dependencias </t>
  </si>
  <si>
    <r>
      <rPr>
        <b/>
        <sz val="10"/>
        <color rgb="FF000000"/>
        <rFont val="Century Gothic"/>
        <family val="2"/>
      </rPr>
      <t>Diagnóstico y planeación estratégica del servicio</t>
    </r>
    <r>
      <rPr>
        <sz val="10"/>
        <color rgb="FF000000"/>
        <rFont val="Century Gothic"/>
        <family val="2"/>
      </rPr>
      <t xml:space="preserve">
Diagnosticar el estado del servicio al ciudadano</t>
    </r>
  </si>
  <si>
    <r>
      <rPr>
        <b/>
        <sz val="10"/>
        <color theme="1"/>
        <rFont val="Century Gothic"/>
        <family val="2"/>
      </rPr>
      <t xml:space="preserve">3.1 </t>
    </r>
    <r>
      <rPr>
        <sz val="10"/>
        <color theme="1"/>
        <rFont val="Century Gothic"/>
        <family val="2"/>
      </rPr>
      <t>Realizar el autodiagnóstico del servicio al ciudadano</t>
    </r>
  </si>
  <si>
    <t xml:space="preserve">Autodiagnóstico realizado </t>
  </si>
  <si>
    <t>N/A</t>
  </si>
  <si>
    <r>
      <rPr>
        <b/>
        <sz val="10"/>
        <rFont val="Century Gothic"/>
        <family val="2"/>
      </rPr>
      <t>Talento humano idóneo y suficiente</t>
    </r>
    <r>
      <rPr>
        <sz val="10"/>
        <rFont val="Century Gothic"/>
        <family val="2"/>
      </rPr>
      <t xml:space="preserve">
Mejorar y fortalecer las competencias del personal de la entidad referente a servicio y relacionamiento con la ciudadania </t>
    </r>
  </si>
  <si>
    <r>
      <rPr>
        <b/>
        <sz val="10"/>
        <rFont val="Century Gothic"/>
        <family val="2"/>
      </rPr>
      <t>4.1</t>
    </r>
    <r>
      <rPr>
        <sz val="10"/>
        <rFont val="Century Gothic"/>
        <family val="2"/>
      </rPr>
      <t xml:space="preserve"> Gestionar, realizar y/o acompañar las capacitaciones definidas en el Plan Institucional de Capacitaciones dirigidos a servidores públicos sobre servicio y relacionamiento con la ciudadanía</t>
    </r>
  </si>
  <si>
    <t>Plan Institucional de Capacitación Aprobado
Presentaciones y Listados de Asistencia de las capacitaciones realizadas sobre servicio y relacionamiento con la ciudadanía</t>
  </si>
  <si>
    <t xml:space="preserve">SAF- Grupo Gestión Humana </t>
  </si>
  <si>
    <r>
      <rPr>
        <b/>
        <sz val="10"/>
        <rFont val="Century Gothic"/>
        <family val="2"/>
      </rPr>
      <t>Talento humano idóneo y suficiente</t>
    </r>
    <r>
      <rPr>
        <sz val="10"/>
        <rFont val="Century Gothic"/>
        <family val="2"/>
      </rPr>
      <t xml:space="preserve">
Identificar la suficiencia del talento humano para el servicio a las ciudadanías</t>
    </r>
  </si>
  <si>
    <r>
      <rPr>
        <b/>
        <sz val="10"/>
        <color rgb="FF000000"/>
        <rFont val="Century Gothic"/>
        <family val="2"/>
      </rPr>
      <t xml:space="preserve">5.1 </t>
    </r>
    <r>
      <rPr>
        <sz val="10"/>
        <color rgb="FF000000"/>
        <rFont val="Century Gothic"/>
        <family val="2"/>
      </rPr>
      <t>Formular y realizar seguimiento al Plan de acción de la política de Fortalecimiento Organizacional y Simplificación de Procesos en el cual se relacione una actividad  relacionada con la actualización del análisis de cargas de trabajo para identificar si el talento humano es suficiente y sus perfiles son adecuados.</t>
    </r>
  </si>
  <si>
    <t xml:space="preserve">Plan de acción de la política de Fortalecimiento Organizacional y Simplificación de Procesos aprobado 
Seguimiento y evidencias de la actividad de análisis de carga 
</t>
  </si>
  <si>
    <t xml:space="preserve">SMPCA- Grupo Relación Estado Ciudadanías 
Oficina Asesora de Planeación </t>
  </si>
  <si>
    <r>
      <rPr>
        <b/>
        <sz val="10"/>
        <rFont val="Century Gothic"/>
        <family val="2"/>
      </rPr>
      <t>Talento humano idóneo y suficiente</t>
    </r>
    <r>
      <rPr>
        <sz val="10"/>
        <rFont val="Century Gothic"/>
        <family val="2"/>
      </rPr>
      <t xml:space="preserve">
Promover la apropiación del Código de Integridad</t>
    </r>
  </si>
  <si>
    <r>
      <rPr>
        <b/>
        <sz val="10"/>
        <color rgb="FF000000"/>
        <rFont val="Century Gothic"/>
        <family val="1"/>
      </rPr>
      <t xml:space="preserve">6.1 </t>
    </r>
    <r>
      <rPr>
        <sz val="10"/>
        <color rgb="FF000000"/>
        <rFont val="Century Gothic"/>
        <family val="1"/>
      </rPr>
      <t xml:space="preserve"> Formular y realizar seguimiento al plan de acción de la política de integridad en el cual se relacionen actividades que promuevan  la apropiación del Código de Integridad, valores del Servicio Público como herramienta pedagógica para promover y fortalecer la ética de lo público.</t>
    </r>
  </si>
  <si>
    <t>Plan de acción de la política de Integridad aprobado 
Seguimiento y evidencias de las actividades que promuevan  la apropiación  del Código de Integridad, valores del Servicio Público como herramienta pedagógica para promover y fortalecer la ética de lo público.</t>
  </si>
  <si>
    <r>
      <rPr>
        <b/>
        <sz val="10"/>
        <rFont val="Century Gothic"/>
        <family val="2"/>
      </rPr>
      <t xml:space="preserve">Talento humano idóneo y suficiente
</t>
    </r>
    <r>
      <rPr>
        <sz val="10"/>
        <rFont val="Century Gothic"/>
        <family val="2"/>
      </rPr>
      <t xml:space="preserve">
Reconocer, incentivar y estimular la labor desarrollada por los servidores que interactúan con la ciudadanía en los diferentes escenarios de relacionamiento, con el fin de fortalecer la cultura de servicio a la ciudadanía.</t>
    </r>
  </si>
  <si>
    <r>
      <rPr>
        <b/>
        <sz val="10"/>
        <color rgb="FF000000"/>
        <rFont val="Century Gothic"/>
        <family val="1"/>
      </rPr>
      <t>7.1</t>
    </r>
    <r>
      <rPr>
        <sz val="10"/>
        <color rgb="FF000000"/>
        <rFont val="Century Gothic"/>
        <family val="1"/>
      </rPr>
      <t xml:space="preserve"> Reconocer a colaboradores destacados en el fortalecimiento del  relacionamiento con las ciudadanías.</t>
    </r>
  </si>
  <si>
    <t>Soporte de reconocimientos</t>
  </si>
  <si>
    <t xml:space="preserve">SAF- Grupo Gestión Humana
Grupo de Comunicaciones 
</t>
  </si>
  <si>
    <r>
      <rPr>
        <b/>
        <sz val="10"/>
        <rFont val="Century Gothic"/>
        <family val="2"/>
      </rPr>
      <t xml:space="preserve">Oferta institucional de fácil acceso, comprensión y uso para las ciudadanías
</t>
    </r>
    <r>
      <rPr>
        <sz val="10"/>
        <rFont val="Century Gothic"/>
        <family val="2"/>
      </rPr>
      <t xml:space="preserve">
Validar el cumplimiento de estándares y directrices para la publicación de información pública, accesibilidad web, seguridad digital y datos abiertos en Colombia</t>
    </r>
  </si>
  <si>
    <r>
      <rPr>
        <b/>
        <sz val="10"/>
        <color rgb="FF000000"/>
        <rFont val="Century Gothic"/>
        <family val="1"/>
      </rPr>
      <t>8.1</t>
    </r>
    <r>
      <rPr>
        <sz val="10"/>
        <color rgb="FF000000"/>
        <rFont val="Century Gothic"/>
        <family val="1"/>
      </rPr>
      <t xml:space="preserve"> Formular  y realizar seguimiento al plan de acción de la política de transparencia, acceso a la información y lucha contra la corrupción en el cual se relacionen actividades que permitan validar el cumplimiento de la Resolución 1519 de 2020</t>
    </r>
  </si>
  <si>
    <t>Plan de acción de la política de transparencia, acceso a la información y lucha contra la corrupción
Seguimiento y evidencias de las actividades que permitan validar el cumplimiento de la Resolución 1519 de 2020</t>
  </si>
  <si>
    <r>
      <rPr>
        <b/>
        <sz val="10"/>
        <color rgb="FF000000"/>
        <rFont val="Century Gothic"/>
        <family val="1"/>
      </rPr>
      <t xml:space="preserve">8.2 </t>
    </r>
    <r>
      <rPr>
        <sz val="10"/>
        <color rgb="FF000000"/>
        <rFont val="Century Gothic"/>
        <family val="1"/>
      </rPr>
      <t>Actualizar  el protocolo de atención al ciudadano en el menú de atención y servicio al ciudadano en la página web de la entidad</t>
    </r>
  </si>
  <si>
    <t xml:space="preserve">Soporte del Protocolo de atención al ciudadano en 
el menú de atención y servicio al ciudadano actualizado </t>
  </si>
  <si>
    <t xml:space="preserve">SMPCA - Grupo Relación Estado Ciudadanías
Grupo Comunicaciones </t>
  </si>
  <si>
    <r>
      <rPr>
        <b/>
        <sz val="10"/>
        <color rgb="FF000000"/>
        <rFont val="Century Gothic"/>
        <family val="1"/>
      </rPr>
      <t>8.3</t>
    </r>
    <r>
      <rPr>
        <sz val="10"/>
        <color rgb="FF000000"/>
        <rFont val="Century Gothic"/>
        <family val="1"/>
      </rPr>
      <t xml:space="preserve"> Socializar la carta de trato digno a través de los canales autorizados por la ANLA </t>
    </r>
  </si>
  <si>
    <t xml:space="preserve">Soporte de socialización de la carta de trato digno </t>
  </si>
  <si>
    <r>
      <rPr>
        <b/>
        <sz val="10"/>
        <rFont val="Century Gothic"/>
        <family val="2"/>
      </rPr>
      <t>Oferta institucional de fácil acceso, comprensión y uso para las ciudadanías</t>
    </r>
    <r>
      <rPr>
        <sz val="10"/>
        <rFont val="Century Gothic"/>
        <family val="2"/>
      </rPr>
      <t xml:space="preserve">
Actualizar la documentación de procesos, procedimientos para la gestión del servicio o relacionamiento con la ciudadanía</t>
    </r>
  </si>
  <si>
    <r>
      <rPr>
        <b/>
        <sz val="10"/>
        <color rgb="FF000000"/>
        <rFont val="Century Gothic"/>
        <family val="1"/>
      </rPr>
      <t xml:space="preserve">9.1 </t>
    </r>
    <r>
      <rPr>
        <sz val="10"/>
        <color rgb="FF000000"/>
        <rFont val="Century Gothic"/>
        <family val="1"/>
      </rPr>
      <t>Actualizar el procedimiento de caracterización de grupos de valor que interactúan con ANLA</t>
    </r>
  </si>
  <si>
    <t xml:space="preserve">
Procedimiento de Caracterización  de grupos de valor  AC-PR-05 actualizado en GESPRO y socializado</t>
  </si>
  <si>
    <t>SMPCA - Grupo Relación Estado Ciudadanías
SMPCA - Grupo Gestión y Seguimiento PQRSD</t>
  </si>
  <si>
    <r>
      <rPr>
        <b/>
        <sz val="10"/>
        <rFont val="Century Gothic"/>
        <family val="2"/>
      </rPr>
      <t xml:space="preserve">
Oferta institucional de fácil acceso, comprensión y uso para las ciudadanías
</t>
    </r>
    <r>
      <rPr>
        <sz val="10"/>
        <rFont val="Century Gothic"/>
        <family val="2"/>
      </rPr>
      <t xml:space="preserve">
Gestionar los PQRSD
</t>
    </r>
  </si>
  <si>
    <r>
      <rPr>
        <b/>
        <sz val="10"/>
        <color rgb="FF000000"/>
        <rFont val="Century Gothic"/>
        <family val="1"/>
      </rPr>
      <t xml:space="preserve">10.1  </t>
    </r>
    <r>
      <rPr>
        <sz val="10"/>
        <color rgb="FF000000"/>
        <rFont val="Century Gothic"/>
        <family val="1"/>
      </rPr>
      <t>Desarrollar mesas de trabajo con el fin de realizar la revisión del servicio al ciudadano enfocada en la gestión de PQRSD, para identificar necesidades de mejora y definir acciones de optimización del proceso.</t>
    </r>
  </si>
  <si>
    <t>Actas de la mesa de trabajo y listados de asistencia.</t>
  </si>
  <si>
    <t>SMPCA - Grupo de Gestión y Seguimiento de PQRSD</t>
  </si>
  <si>
    <t>"SMPCA -  Grupo de Relación Estado Ciudadanías
Oficina Tecnologías de la Información 
Oficina Asesora de Planeación "</t>
  </si>
  <si>
    <r>
      <rPr>
        <b/>
        <sz val="10"/>
        <color rgb="FF000000"/>
        <rFont val="Century Gothic"/>
        <family val="1"/>
      </rPr>
      <t>10.2</t>
    </r>
    <r>
      <rPr>
        <sz val="10"/>
        <color rgb="FF000000"/>
        <rFont val="Century Gothic"/>
        <family val="1"/>
      </rPr>
      <t xml:space="preserve"> Elaborar y publicar los Informes de gestión de PQRSD trimestrales que incluya la información estadística de tipificación que permita generar el aplicativo ANLA responde.</t>
    </r>
  </si>
  <si>
    <t>Informes de gestión de PQRSD (Elaborados y Publicados)</t>
  </si>
  <si>
    <t xml:space="preserve">Grupo Comunicaciones </t>
  </si>
  <si>
    <r>
      <rPr>
        <b/>
        <sz val="10"/>
        <color rgb="FF000000"/>
        <rFont val="Century Gothic"/>
        <family val="1"/>
      </rPr>
      <t xml:space="preserve">10.3 </t>
    </r>
    <r>
      <rPr>
        <sz val="10"/>
        <color rgb="FF000000"/>
        <rFont val="Century Gothic"/>
        <family val="1"/>
      </rPr>
      <t>Socializar los Informes de gestión a los miembros del Comité Institucional de Gestión y Desempeño</t>
    </r>
  </si>
  <si>
    <t xml:space="preserve">Soporte de Socialización (Acta y/o correo)
Presentación </t>
  </si>
  <si>
    <r>
      <rPr>
        <b/>
        <sz val="10"/>
        <color rgb="FF000000"/>
        <rFont val="Century Gothic"/>
        <family val="1"/>
      </rPr>
      <t>10.4</t>
    </r>
    <r>
      <rPr>
        <sz val="10"/>
        <color rgb="FF000000"/>
        <rFont val="Century Gothic"/>
        <family val="1"/>
      </rPr>
      <t xml:space="preserve"> Realizar seguimientos semanales a tiempos de respuesta a PQRSD y ECOs.</t>
    </r>
  </si>
  <si>
    <t xml:space="preserve">Respuesta correos electrónicos (Seguimientos a tiempos)
Base de seguimientos </t>
  </si>
  <si>
    <t>Actualizar e implementar la estrategia de Lenguaje Claro</t>
  </si>
  <si>
    <r>
      <rPr>
        <b/>
        <sz val="10"/>
        <color rgb="FF000000"/>
        <rFont val="Century Gothic"/>
        <family val="1"/>
      </rPr>
      <t xml:space="preserve">11.1 </t>
    </r>
    <r>
      <rPr>
        <sz val="10"/>
        <color rgb="FF000000"/>
        <rFont val="Century Gothic"/>
        <family val="1"/>
      </rPr>
      <t>Actualizar la estrategia de Lenguaje Claro en GESPRO</t>
    </r>
  </si>
  <si>
    <t xml:space="preserve"> Estrategia de lenguaje claro actualizada, publicada en GESPRO y socializada</t>
  </si>
  <si>
    <t>SMPCA - Grupo de Relación Estado Ciudadanías</t>
  </si>
  <si>
    <t xml:space="preserve">No aplica </t>
  </si>
  <si>
    <r>
      <rPr>
        <b/>
        <sz val="10"/>
        <color rgb="FF000000"/>
        <rFont val="Century Gothic"/>
        <family val="1"/>
      </rPr>
      <t xml:space="preserve">11.2 </t>
    </r>
    <r>
      <rPr>
        <sz val="10"/>
        <color rgb="FF000000"/>
        <rFont val="Century Gothic"/>
        <family val="1"/>
      </rPr>
      <t>Implementar el plan de trabajo de la Estrategia de Lenguaje Claro</t>
    </r>
  </si>
  <si>
    <t>Matriz de seguimiento a la implementación del plan de trabajo de la estrategia de lenguaje claro y evidencias de seguimiento</t>
  </si>
  <si>
    <t>Todas (Equipo institucional de lenguaje claro)</t>
  </si>
  <si>
    <r>
      <rPr>
        <b/>
        <sz val="10"/>
        <color theme="1"/>
        <rFont val="Century Gothic"/>
        <family val="2"/>
      </rPr>
      <t>Evaluación de gestión del servicio y medición de la experiencia ciudadana</t>
    </r>
    <r>
      <rPr>
        <sz val="10"/>
        <color theme="1"/>
        <rFont val="Century Gothic"/>
        <family val="2"/>
      </rPr>
      <t xml:space="preserve">
Evaluar  la gestión del servicio y medición de la experiencia ciudadana.
</t>
    </r>
  </si>
  <si>
    <r>
      <rPr>
        <b/>
        <sz val="10"/>
        <color rgb="FF000000"/>
        <rFont val="Century Gothic"/>
        <family val="1"/>
      </rPr>
      <t>12.1</t>
    </r>
    <r>
      <rPr>
        <sz val="10"/>
        <color rgb="FF000000"/>
        <rFont val="Century Gothic"/>
        <family val="1"/>
      </rPr>
      <t xml:space="preserve"> Elaborar informes de resultados de la medición de la experiencia ciudadana (II semestre 2025 y I semestre 2026), tomando los resultados de la encuesta de satisfacción de trámites y servicios.</t>
    </r>
  </si>
  <si>
    <t>Informes con los resultados de la medición de la experiencia ciudadana elaborados.</t>
  </si>
  <si>
    <r>
      <rPr>
        <b/>
        <sz val="10"/>
        <color rgb="FF000000"/>
        <rFont val="Century Gothic"/>
        <family val="1"/>
      </rPr>
      <t xml:space="preserve">12.2 </t>
    </r>
    <r>
      <rPr>
        <sz val="10"/>
        <color rgb="FF000000"/>
        <rFont val="Century Gothic"/>
        <family val="1"/>
      </rPr>
      <t>Socializar  a los miembros del Comité Institucional de Gestión y Desempeño, los informes con los resultados de la medición de la experiencia ciudadana.</t>
    </r>
  </si>
  <si>
    <t xml:space="preserve">Soporte de Socialización (Acta y/o correo) Presentación </t>
  </si>
  <si>
    <t xml:space="preserve">SMPCA - Grupo de Gestión y Seguimiento de PQRSD 
Oficina Asesora de Planeación </t>
  </si>
  <si>
    <r>
      <rPr>
        <b/>
        <sz val="10"/>
        <color rgb="FF000000"/>
        <rFont val="Century Gothic"/>
        <family val="1"/>
      </rPr>
      <t>12.3</t>
    </r>
    <r>
      <rPr>
        <sz val="10"/>
        <color rgb="FF000000"/>
        <rFont val="Century Gothic"/>
        <family val="1"/>
      </rPr>
      <t xml:space="preserve"> Consolidar y hacer seguimiento al plan de trabajo formulado por las dependencias, para mejorar la medición de la experiencia ciudadana.</t>
    </r>
  </si>
  <si>
    <t xml:space="preserve">Plan de acción de la política de Servicio Al Ciudadano aprobado y publicado 
Seguimiento y evidencias  de la(s) actividad(es) referentes a la medición y socialización de la experiencia ciudadana </t>
  </si>
  <si>
    <t>SMPCA - Grupo Relación Estado Ciudadanías</t>
  </si>
  <si>
    <r>
      <rPr>
        <b/>
        <sz val="10"/>
        <color theme="1"/>
        <rFont val="Century Gothic"/>
        <family val="2"/>
      </rPr>
      <t>Fortalecimiento de la relación con las ciudadanías</t>
    </r>
    <r>
      <rPr>
        <sz val="10"/>
        <color theme="1"/>
        <rFont val="Century Gothic"/>
        <family val="2"/>
      </rPr>
      <t xml:space="preserve">
Fortalecer el relacionamiento con grupos de valor y actores sociales en territorios con potencial de proyectos FNCER</t>
    </r>
  </si>
  <si>
    <r>
      <rPr>
        <b/>
        <sz val="10"/>
        <color rgb="FF000000"/>
        <rFont val="Century Gothic"/>
        <family val="1"/>
      </rPr>
      <t>13.1</t>
    </r>
    <r>
      <rPr>
        <sz val="10"/>
        <color rgb="FF000000"/>
        <rFont val="Century Gothic"/>
        <family val="1"/>
      </rPr>
      <t xml:space="preserve"> Implementar el plan de relacionamiento con grupos de valor y  actores sociales en territorios con potencial de proyectos FNCER</t>
    </r>
  </si>
  <si>
    <t xml:space="preserve">Matriz de seguimiento a la implementación del plan de relacionamiento con actividades para el 2026 y evidencias de seguimiento </t>
  </si>
  <si>
    <r>
      <rPr>
        <b/>
        <sz val="10"/>
        <color theme="1"/>
        <rFont val="Century Gothic"/>
        <family val="2"/>
      </rPr>
      <t xml:space="preserve">Fortalecimiento de la relación con las ciudadanías </t>
    </r>
    <r>
      <rPr>
        <sz val="10"/>
        <color theme="1"/>
        <rFont val="Century Gothic"/>
        <family val="2"/>
      </rPr>
      <t xml:space="preserve">
Fortalecer la gestión ambiental y el relacionamiento ciudadano desde un enfoque de derechos humanos.</t>
    </r>
  </si>
  <si>
    <r>
      <rPr>
        <b/>
        <sz val="10"/>
        <color rgb="FF000000"/>
        <rFont val="Century Gothic"/>
        <family val="1"/>
      </rPr>
      <t>14.1</t>
    </r>
    <r>
      <rPr>
        <sz val="10"/>
        <color rgb="FF000000"/>
        <rFont val="Century Gothic"/>
        <family val="1"/>
      </rPr>
      <t xml:space="preserve">  Formular e implementar plan de acción  correspondiente a la estrategia de DDHH  con enfoques diferenciales  para fortalecer la gestión ambiental y el relacionamiento ciudadano para la vigencia 2026</t>
    </r>
  </si>
  <si>
    <t>Plan de acción con seguimiento y evidencias de la ejecución.</t>
  </si>
  <si>
    <t>TOTAL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</si>
</sst>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26" x14ac:knownFonts="1">
    <font>
      <sz val="11"/>
      <color theme="1"/>
      <name val="Calibri"/>
      <family val="2"/>
      <scheme val="minor"/>
    </font>
    <font>
      <sz val="11"/>
      <color theme="1"/>
      <name val="Calibri"/>
      <family val="2"/>
      <scheme val="minor"/>
    </font>
    <font>
      <sz val="10"/>
      <color theme="1"/>
      <name val="Century Gothic"/>
      <family val="2"/>
    </font>
    <font>
      <sz val="10"/>
      <color theme="1"/>
      <name val="Calibri"/>
      <family val="2"/>
      <scheme val="minor"/>
    </font>
    <font>
      <sz val="10"/>
      <name val="Arial"/>
      <family val="2"/>
    </font>
    <font>
      <b/>
      <sz val="12"/>
      <name val="Arial"/>
      <family val="2"/>
    </font>
    <font>
      <b/>
      <sz val="10"/>
      <name val="Arial"/>
      <family val="2"/>
    </font>
    <font>
      <b/>
      <sz val="10"/>
      <color theme="0"/>
      <name val="Century Gothic"/>
      <family val="2"/>
    </font>
    <font>
      <sz val="10"/>
      <color rgb="FF000000"/>
      <name val="Century Gothic"/>
      <family val="1"/>
    </font>
    <font>
      <b/>
      <sz val="10"/>
      <color rgb="FF000000"/>
      <name val="Century Gothic"/>
      <family val="1"/>
    </font>
    <font>
      <sz val="10"/>
      <color rgb="FFFF0000"/>
      <name val="Century Gothic"/>
      <family val="1"/>
    </font>
    <font>
      <sz val="10"/>
      <color rgb="FF00B050"/>
      <name val="Century Gothic"/>
      <family val="1"/>
    </font>
    <font>
      <b/>
      <sz val="10"/>
      <color rgb="FF000000"/>
      <name val="Century Gothic"/>
      <family val="2"/>
    </font>
    <font>
      <sz val="10"/>
      <color rgb="FF000000"/>
      <name val="Century Gothic"/>
      <family val="2"/>
    </font>
    <font>
      <sz val="10"/>
      <color theme="0"/>
      <name val="Century Gothic"/>
      <family val="2"/>
    </font>
    <font>
      <b/>
      <sz val="10"/>
      <color rgb="FF000000"/>
      <name val="Arial"/>
      <family val="2"/>
    </font>
    <font>
      <b/>
      <sz val="10"/>
      <color theme="0"/>
      <name val="Arial"/>
      <family val="2"/>
    </font>
    <font>
      <sz val="10"/>
      <color theme="1"/>
      <name val="Arial"/>
      <family val="2"/>
    </font>
    <font>
      <b/>
      <sz val="10"/>
      <color theme="1"/>
      <name val="Century Gothic"/>
      <family val="2"/>
    </font>
    <font>
      <sz val="11"/>
      <color rgb="FF000000"/>
      <name val="Century Gothic"/>
      <family val="2"/>
    </font>
    <font>
      <sz val="10"/>
      <color theme="1"/>
      <name val="Century Gothic"/>
      <family val="1"/>
    </font>
    <font>
      <sz val="10"/>
      <name val="Century Gothic"/>
      <family val="2"/>
    </font>
    <font>
      <b/>
      <sz val="10"/>
      <name val="Century Gothic"/>
      <family val="2"/>
    </font>
    <font>
      <sz val="11"/>
      <color theme="1"/>
      <name val="Century Gothic"/>
      <family val="2"/>
    </font>
    <font>
      <b/>
      <sz val="12"/>
      <color theme="0"/>
      <name val="Century Gothic"/>
      <family val="2"/>
    </font>
    <font>
      <b/>
      <sz val="10"/>
      <color theme="5" tint="-0.249977111117893"/>
      <name val="Century Gothic"/>
      <family val="2"/>
    </font>
  </fonts>
  <fills count="13">
    <fill>
      <patternFill patternType="none"/>
    </fill>
    <fill>
      <patternFill patternType="gray125"/>
    </fill>
    <fill>
      <patternFill patternType="solid">
        <fgColor theme="9" tint="-0.499984740745262"/>
        <bgColor indexed="64"/>
      </patternFill>
    </fill>
    <fill>
      <patternFill patternType="solid">
        <fgColor theme="4" tint="-0.249977111117893"/>
        <bgColor indexed="64"/>
      </patternFill>
    </fill>
    <fill>
      <patternFill patternType="solid">
        <fgColor rgb="FFC6E0B4"/>
        <bgColor indexed="64"/>
      </patternFill>
    </fill>
    <fill>
      <patternFill patternType="solid">
        <fgColor theme="9" tint="0.39997558519241921"/>
        <bgColor indexed="64"/>
      </patternFill>
    </fill>
    <fill>
      <patternFill patternType="solid">
        <fgColor theme="9" tint="-0.24994659260841701"/>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9" tint="-0.249977111117893"/>
        <bgColor indexed="64"/>
      </patternFill>
    </fill>
  </fills>
  <borders count="92">
    <border>
      <left/>
      <right/>
      <top/>
      <bottom/>
      <diagonal/>
    </border>
    <border>
      <left style="medium">
        <color rgb="FF000000"/>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rgb="FF000000"/>
      </left>
      <right style="thin">
        <color indexed="64"/>
      </right>
      <top style="thin">
        <color indexed="64"/>
      </top>
      <bottom/>
      <diagonal/>
    </border>
    <border>
      <left/>
      <right style="thin">
        <color rgb="FF000000"/>
      </right>
      <top style="thin">
        <color rgb="FF000000"/>
      </top>
      <bottom/>
      <diagonal/>
    </border>
    <border>
      <left style="thin">
        <color indexed="64"/>
      </left>
      <right/>
      <top style="medium">
        <color indexed="64"/>
      </top>
      <bottom/>
      <diagonal/>
    </border>
    <border>
      <left style="thin">
        <color indexed="64"/>
      </left>
      <right style="medium">
        <color rgb="FF000000"/>
      </right>
      <top style="medium">
        <color indexed="64"/>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rgb="FF000000"/>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medium">
        <color rgb="FF000000"/>
      </right>
      <top style="thin">
        <color rgb="FF000000"/>
      </top>
      <bottom/>
      <diagonal/>
    </border>
    <border>
      <left style="thin">
        <color indexed="64"/>
      </left>
      <right style="thin">
        <color rgb="FF000000"/>
      </right>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medium">
        <color rgb="FF000000"/>
      </bottom>
      <diagonal/>
    </border>
    <border>
      <left style="medium">
        <color rgb="FF000000"/>
      </left>
      <right style="thin">
        <color rgb="FF000000"/>
      </right>
      <top/>
      <bottom style="medium">
        <color rgb="FF000000"/>
      </bottom>
      <diagonal/>
    </border>
    <border>
      <left style="medium">
        <color indexed="64"/>
      </left>
      <right style="medium">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medium">
        <color indexed="64"/>
      </left>
      <right style="medium">
        <color indexed="64"/>
      </right>
      <top/>
      <bottom style="medium">
        <color rgb="FF000000"/>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s>
  <cellStyleXfs count="2">
    <xf numFmtId="0" fontId="0" fillId="0" borderId="0"/>
    <xf numFmtId="9" fontId="1" fillId="0" borderId="0" applyFont="0" applyFill="0" applyBorder="0" applyAlignment="0" applyProtection="0"/>
  </cellStyleXfs>
  <cellXfs count="335">
    <xf numFmtId="0" fontId="0" fillId="0" borderId="0" xfId="0"/>
    <xf numFmtId="0" fontId="2" fillId="0" borderId="0" xfId="0" applyFont="1" applyAlignment="1" applyProtection="1">
      <alignment horizontal="center"/>
      <protection locked="0"/>
    </xf>
    <xf numFmtId="9" fontId="2" fillId="0" borderId="0" xfId="0" applyNumberFormat="1" applyFont="1" applyAlignment="1" applyProtection="1">
      <alignment horizontal="center" vertical="center"/>
      <protection locked="0"/>
    </xf>
    <xf numFmtId="0" fontId="2" fillId="0" borderId="0" xfId="0" applyFont="1" applyProtection="1">
      <protection locked="0"/>
    </xf>
    <xf numFmtId="164" fontId="2" fillId="0" borderId="0" xfId="0" applyNumberFormat="1" applyFont="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3" fillId="0" borderId="0" xfId="0" applyFont="1" applyProtection="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7" fillId="2" borderId="24" xfId="0" applyFont="1" applyFill="1" applyBorder="1" applyAlignment="1" applyProtection="1">
      <alignment horizontal="left" vertical="center" wrapText="1"/>
      <protection locked="0"/>
    </xf>
    <xf numFmtId="0" fontId="7" fillId="2" borderId="25"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0" fontId="8" fillId="0" borderId="29"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7" fillId="2" borderId="14" xfId="0" applyFont="1" applyFill="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14" fontId="12" fillId="4" borderId="1" xfId="0" applyNumberFormat="1" applyFont="1" applyFill="1" applyBorder="1" applyAlignment="1" applyProtection="1">
      <alignment horizontal="center" vertical="center" wrapText="1" readingOrder="1"/>
      <protection locked="0"/>
    </xf>
    <xf numFmtId="14" fontId="12" fillId="4" borderId="33" xfId="0" applyNumberFormat="1" applyFont="1" applyFill="1" applyBorder="1" applyAlignment="1" applyProtection="1">
      <alignment horizontal="center" vertical="center" wrapText="1" readingOrder="1"/>
      <protection locked="0"/>
    </xf>
    <xf numFmtId="14" fontId="12" fillId="4" borderId="34" xfId="0" applyNumberFormat="1" applyFont="1" applyFill="1" applyBorder="1" applyAlignment="1" applyProtection="1">
      <alignment horizontal="center" vertical="center" wrapText="1" readingOrder="1"/>
      <protection locked="0"/>
    </xf>
    <xf numFmtId="164" fontId="12" fillId="5" borderId="2" xfId="0" applyNumberFormat="1" applyFont="1" applyFill="1" applyBorder="1" applyAlignment="1">
      <alignment horizontal="center" vertical="center" wrapText="1" readingOrder="1"/>
    </xf>
    <xf numFmtId="164" fontId="12" fillId="5" borderId="3" xfId="0" applyNumberFormat="1" applyFont="1" applyFill="1" applyBorder="1" applyAlignment="1">
      <alignment horizontal="center" vertical="center" wrapText="1" readingOrder="1"/>
    </xf>
    <xf numFmtId="0" fontId="7" fillId="6" borderId="35" xfId="0" applyFont="1" applyFill="1" applyBorder="1" applyAlignment="1">
      <alignment horizontal="center" vertical="center" wrapText="1"/>
    </xf>
    <xf numFmtId="9" fontId="7" fillId="6" borderId="35"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12" fillId="4" borderId="36" xfId="0" applyFont="1" applyFill="1" applyBorder="1" applyAlignment="1" applyProtection="1">
      <alignment horizontal="center" vertical="center" wrapText="1" readingOrder="1"/>
      <protection locked="0"/>
    </xf>
    <xf numFmtId="0" fontId="12" fillId="4" borderId="30" xfId="0" applyFont="1" applyFill="1" applyBorder="1" applyAlignment="1" applyProtection="1">
      <alignment horizontal="center" vertical="center" wrapText="1" readingOrder="1"/>
      <protection locked="0"/>
    </xf>
    <xf numFmtId="0" fontId="7" fillId="3" borderId="30" xfId="0" applyFont="1" applyFill="1" applyBorder="1" applyAlignment="1" applyProtection="1">
      <alignment horizontal="center" vertical="center" wrapText="1" readingOrder="1"/>
      <protection locked="0"/>
    </xf>
    <xf numFmtId="9" fontId="15" fillId="4" borderId="30" xfId="1" applyFont="1" applyFill="1" applyBorder="1" applyAlignment="1" applyProtection="1">
      <alignment horizontal="center" vertical="center" wrapText="1" readingOrder="1"/>
    </xf>
    <xf numFmtId="0" fontId="15" fillId="4" borderId="37" xfId="0" applyFont="1" applyFill="1" applyBorder="1" applyAlignment="1" applyProtection="1">
      <alignment horizontal="center" vertical="center" wrapText="1" readingOrder="1"/>
      <protection locked="0"/>
    </xf>
    <xf numFmtId="10" fontId="16" fillId="3" borderId="38" xfId="1" applyNumberFormat="1" applyFont="1" applyFill="1" applyBorder="1" applyAlignment="1" applyProtection="1">
      <alignment horizontal="center" vertical="center" wrapText="1" readingOrder="1"/>
    </xf>
    <xf numFmtId="10" fontId="16" fillId="3" borderId="39" xfId="1" applyNumberFormat="1" applyFont="1" applyFill="1" applyBorder="1" applyAlignment="1" applyProtection="1">
      <alignment horizontal="center" vertical="center" wrapText="1" readingOrder="1"/>
    </xf>
    <xf numFmtId="0" fontId="17" fillId="0" borderId="0" xfId="0" applyFont="1" applyProtection="1">
      <protection locked="0"/>
    </xf>
    <xf numFmtId="0" fontId="18" fillId="0" borderId="40" xfId="0" applyFont="1" applyBorder="1" applyAlignment="1">
      <alignment horizontal="center" vertical="center"/>
    </xf>
    <xf numFmtId="10" fontId="18" fillId="0" borderId="41" xfId="1" applyNumberFormat="1" applyFont="1" applyBorder="1" applyAlignment="1" applyProtection="1">
      <alignment horizontal="center" vertical="center"/>
    </xf>
    <xf numFmtId="0" fontId="2" fillId="0" borderId="41" xfId="0" applyFont="1" applyBorder="1" applyAlignment="1">
      <alignment horizontal="left" vertical="center" wrapText="1"/>
    </xf>
    <xf numFmtId="9" fontId="2" fillId="0" borderId="41" xfId="1" applyFont="1" applyFill="1" applyBorder="1" applyAlignment="1" applyProtection="1">
      <alignment horizontal="center" vertical="center"/>
    </xf>
    <xf numFmtId="0" fontId="13" fillId="0" borderId="41" xfId="0" applyFont="1" applyBorder="1" applyAlignment="1">
      <alignment horizontal="left" vertical="center" wrapText="1"/>
    </xf>
    <xf numFmtId="9" fontId="2" fillId="0" borderId="41" xfId="1" applyFont="1" applyFill="1" applyBorder="1" applyAlignment="1" applyProtection="1">
      <alignment horizontal="center" vertical="center" wrapText="1"/>
    </xf>
    <xf numFmtId="164" fontId="13" fillId="0" borderId="41" xfId="0" applyNumberFormat="1" applyFont="1" applyBorder="1" applyAlignment="1">
      <alignment horizontal="center" vertical="center"/>
    </xf>
    <xf numFmtId="164" fontId="2" fillId="0" borderId="41" xfId="1" applyNumberFormat="1" applyFont="1" applyFill="1" applyBorder="1" applyAlignment="1" applyProtection="1">
      <alignment horizontal="center" vertical="center"/>
    </xf>
    <xf numFmtId="9" fontId="2" fillId="0" borderId="42" xfId="1" applyFont="1" applyFill="1" applyBorder="1" applyAlignment="1" applyProtection="1">
      <alignment horizontal="center" vertical="center" wrapText="1"/>
    </xf>
    <xf numFmtId="0" fontId="13" fillId="0" borderId="40" xfId="0" applyFont="1" applyBorder="1" applyAlignment="1" applyProtection="1">
      <alignment vertical="center" wrapText="1"/>
      <protection locked="0"/>
    </xf>
    <xf numFmtId="0" fontId="19" fillId="0" borderId="41" xfId="0" applyFont="1" applyBorder="1" applyAlignment="1" applyProtection="1">
      <alignment horizontal="left" vertical="center" wrapText="1"/>
      <protection locked="0"/>
    </xf>
    <xf numFmtId="0" fontId="13" fillId="0" borderId="41" xfId="0" applyFont="1" applyBorder="1" applyAlignment="1" applyProtection="1">
      <alignment vertical="center" wrapText="1"/>
      <protection locked="0"/>
    </xf>
    <xf numFmtId="10" fontId="13" fillId="7" borderId="41" xfId="0" applyNumberFormat="1" applyFont="1" applyFill="1" applyBorder="1" applyAlignment="1">
      <alignment horizontal="center" vertical="center"/>
    </xf>
    <xf numFmtId="10" fontId="13" fillId="8" borderId="41" xfId="1" applyNumberFormat="1" applyFont="1" applyFill="1" applyBorder="1" applyAlignment="1" applyProtection="1">
      <alignment horizontal="center" vertical="center"/>
      <protection locked="0"/>
    </xf>
    <xf numFmtId="10" fontId="2" fillId="9" borderId="42" xfId="1" applyNumberFormat="1" applyFont="1" applyFill="1" applyBorder="1" applyAlignment="1" applyProtection="1">
      <alignment horizontal="center" vertical="center"/>
    </xf>
    <xf numFmtId="0" fontId="13" fillId="0" borderId="40" xfId="0" applyFont="1" applyBorder="1" applyAlignment="1" applyProtection="1">
      <alignment vertical="center"/>
      <protection locked="0"/>
    </xf>
    <xf numFmtId="0" fontId="19" fillId="0" borderId="41" xfId="0" applyFont="1" applyBorder="1" applyAlignment="1" applyProtection="1">
      <alignment vertical="center" wrapText="1"/>
      <protection locked="0"/>
    </xf>
    <xf numFmtId="10" fontId="13" fillId="7" borderId="41" xfId="0" applyNumberFormat="1" applyFont="1" applyFill="1" applyBorder="1" applyAlignment="1" applyProtection="1">
      <alignment horizontal="center" vertical="center"/>
      <protection locked="0"/>
    </xf>
    <xf numFmtId="10" fontId="2" fillId="9" borderId="43" xfId="1" applyNumberFormat="1" applyFont="1" applyFill="1" applyBorder="1" applyAlignment="1" applyProtection="1">
      <alignment horizontal="center" vertical="center"/>
    </xf>
    <xf numFmtId="0" fontId="18" fillId="0" borderId="44" xfId="0" applyFont="1" applyBorder="1" applyAlignment="1">
      <alignment horizontal="center" vertical="center"/>
    </xf>
    <xf numFmtId="9" fontId="18" fillId="0" borderId="45" xfId="1" applyFont="1" applyBorder="1" applyAlignment="1" applyProtection="1">
      <alignment horizontal="center" vertical="center"/>
    </xf>
    <xf numFmtId="0" fontId="13" fillId="0" borderId="45" xfId="0" applyFont="1" applyBorder="1" applyAlignment="1">
      <alignment horizontal="left" vertical="center" wrapText="1"/>
    </xf>
    <xf numFmtId="9" fontId="2" fillId="0" borderId="45" xfId="1" applyFont="1" applyFill="1" applyBorder="1" applyAlignment="1" applyProtection="1">
      <alignment horizontal="center" vertical="center"/>
    </xf>
    <xf numFmtId="0" fontId="13" fillId="0" borderId="45" xfId="0" applyFont="1" applyBorder="1" applyAlignment="1">
      <alignment horizontal="left" vertical="center" wrapText="1"/>
    </xf>
    <xf numFmtId="9" fontId="20" fillId="0" borderId="45" xfId="1" applyFont="1" applyFill="1" applyBorder="1" applyAlignment="1" applyProtection="1">
      <alignment horizontal="center" vertical="center" wrapText="1"/>
    </xf>
    <xf numFmtId="164" fontId="13" fillId="0" borderId="45" xfId="0" applyNumberFormat="1" applyFont="1" applyBorder="1" applyAlignment="1">
      <alignment horizontal="center" vertical="center"/>
    </xf>
    <xf numFmtId="9" fontId="2" fillId="0" borderId="45" xfId="1" applyFont="1" applyFill="1" applyBorder="1" applyAlignment="1" applyProtection="1">
      <alignment horizontal="center" vertical="center" wrapText="1"/>
    </xf>
    <xf numFmtId="9" fontId="2" fillId="0" borderId="46" xfId="1" applyFont="1" applyFill="1" applyBorder="1" applyAlignment="1" applyProtection="1">
      <alignment horizontal="center" vertical="center" wrapText="1"/>
    </xf>
    <xf numFmtId="0" fontId="19" fillId="0" borderId="44" xfId="0" applyFont="1" applyBorder="1" applyAlignment="1" applyProtection="1">
      <alignment vertical="center" wrapText="1"/>
      <protection locked="0"/>
    </xf>
    <xf numFmtId="0" fontId="19" fillId="0" borderId="45" xfId="0" applyFont="1" applyBorder="1" applyAlignment="1" applyProtection="1">
      <alignment horizontal="left" vertical="center" wrapText="1"/>
      <protection locked="0"/>
    </xf>
    <xf numFmtId="0" fontId="19" fillId="0" borderId="45" xfId="0" applyFont="1" applyBorder="1" applyAlignment="1" applyProtection="1">
      <alignment vertical="center" wrapText="1"/>
      <protection locked="0"/>
    </xf>
    <xf numFmtId="10" fontId="13" fillId="8" borderId="45" xfId="1" applyNumberFormat="1" applyFont="1" applyFill="1" applyBorder="1" applyAlignment="1" applyProtection="1">
      <alignment horizontal="center" vertical="center"/>
    </xf>
    <xf numFmtId="10" fontId="13" fillId="8" borderId="45" xfId="1" applyNumberFormat="1" applyFont="1" applyFill="1" applyBorder="1" applyAlignment="1" applyProtection="1">
      <alignment horizontal="center" vertical="center"/>
      <protection locked="0"/>
    </xf>
    <xf numFmtId="10" fontId="2" fillId="9" borderId="46" xfId="1" applyNumberFormat="1" applyFont="1" applyFill="1" applyBorder="1" applyAlignment="1" applyProtection="1">
      <alignment horizontal="center" vertical="center"/>
    </xf>
    <xf numFmtId="0" fontId="13" fillId="0" borderId="45" xfId="0" applyFont="1" applyBorder="1" applyAlignment="1" applyProtection="1">
      <alignment vertical="center" wrapText="1"/>
      <protection locked="0"/>
    </xf>
    <xf numFmtId="10" fontId="13" fillId="8" borderId="45" xfId="1" applyNumberFormat="1" applyFont="1" applyFill="1" applyBorder="1" applyAlignment="1" applyProtection="1">
      <alignment horizontal="center" vertical="center"/>
      <protection locked="0"/>
    </xf>
    <xf numFmtId="10" fontId="2" fillId="9" borderId="47" xfId="1" applyNumberFormat="1" applyFont="1" applyFill="1" applyBorder="1" applyAlignment="1" applyProtection="1">
      <alignment horizontal="center" vertical="center"/>
    </xf>
    <xf numFmtId="0" fontId="18" fillId="0" borderId="48" xfId="0" applyFont="1" applyBorder="1" applyAlignment="1">
      <alignment horizontal="center" vertical="center"/>
    </xf>
    <xf numFmtId="9" fontId="18" fillId="0" borderId="49" xfId="1" applyFont="1" applyBorder="1" applyAlignment="1" applyProtection="1">
      <alignment horizontal="center" vertical="center"/>
    </xf>
    <xf numFmtId="0" fontId="13" fillId="0" borderId="49" xfId="0" applyFont="1" applyBorder="1" applyAlignment="1">
      <alignment horizontal="left" vertical="center" wrapText="1"/>
    </xf>
    <xf numFmtId="9" fontId="2" fillId="0" borderId="49" xfId="1" applyFont="1" applyFill="1" applyBorder="1" applyAlignment="1" applyProtection="1">
      <alignment horizontal="center" vertical="center"/>
    </xf>
    <xf numFmtId="0" fontId="2" fillId="0" borderId="49" xfId="0" applyFont="1" applyBorder="1" applyAlignment="1">
      <alignment horizontal="left" vertical="center" wrapText="1"/>
    </xf>
    <xf numFmtId="0" fontId="2" fillId="0" borderId="49" xfId="1" applyNumberFormat="1" applyFont="1" applyFill="1" applyBorder="1" applyAlignment="1" applyProtection="1">
      <alignment horizontal="center" vertical="center"/>
    </xf>
    <xf numFmtId="9" fontId="2" fillId="0" borderId="49" xfId="1" applyFont="1" applyFill="1" applyBorder="1" applyAlignment="1" applyProtection="1">
      <alignment horizontal="center" vertical="center" wrapText="1"/>
    </xf>
    <xf numFmtId="164" fontId="13" fillId="0" borderId="49" xfId="0" applyNumberFormat="1" applyFont="1" applyBorder="1" applyAlignment="1">
      <alignment horizontal="center" vertical="center"/>
    </xf>
    <xf numFmtId="164" fontId="2" fillId="0" borderId="49" xfId="1" applyNumberFormat="1" applyFont="1" applyFill="1" applyBorder="1" applyAlignment="1" applyProtection="1">
      <alignment horizontal="center" vertical="center"/>
    </xf>
    <xf numFmtId="9" fontId="2" fillId="0" borderId="50" xfId="1" applyFont="1" applyFill="1" applyBorder="1" applyAlignment="1" applyProtection="1">
      <alignment horizontal="center" vertical="center" wrapText="1"/>
    </xf>
    <xf numFmtId="0" fontId="2" fillId="0" borderId="21" xfId="0" applyFont="1" applyBorder="1" applyAlignment="1" applyProtection="1">
      <alignment vertical="center" wrapText="1"/>
      <protection locked="0"/>
    </xf>
    <xf numFmtId="0" fontId="13" fillId="0" borderId="51" xfId="0" applyFont="1" applyBorder="1" applyAlignment="1" applyProtection="1">
      <alignment horizontal="left" vertical="center" wrapText="1"/>
      <protection locked="0"/>
    </xf>
    <xf numFmtId="0" fontId="2" fillId="10" borderId="52" xfId="0" applyFont="1" applyFill="1" applyBorder="1" applyAlignment="1" applyProtection="1">
      <alignment vertical="center" wrapText="1"/>
      <protection locked="0"/>
    </xf>
    <xf numFmtId="10" fontId="13" fillId="8" borderId="49" xfId="1" applyNumberFormat="1" applyFont="1" applyFill="1" applyBorder="1" applyAlignment="1" applyProtection="1">
      <alignment horizontal="center" vertical="center"/>
    </xf>
    <xf numFmtId="10" fontId="13" fillId="8" borderId="49" xfId="1" applyNumberFormat="1" applyFont="1" applyFill="1" applyBorder="1" applyAlignment="1" applyProtection="1">
      <alignment horizontal="center" vertical="center"/>
      <protection locked="0"/>
    </xf>
    <xf numFmtId="10" fontId="2" fillId="9" borderId="50" xfId="1" applyNumberFormat="1" applyFont="1" applyFill="1" applyBorder="1" applyAlignment="1" applyProtection="1">
      <alignment horizontal="center" vertical="center"/>
    </xf>
    <xf numFmtId="0" fontId="19" fillId="0" borderId="48" xfId="0" applyFont="1" applyBorder="1" applyAlignment="1" applyProtection="1">
      <alignment vertical="center" wrapText="1"/>
      <protection locked="0"/>
    </xf>
    <xf numFmtId="0" fontId="19" fillId="0" borderId="49" xfId="0" applyFont="1" applyBorder="1" applyAlignment="1" applyProtection="1">
      <alignment vertical="center" wrapText="1"/>
      <protection locked="0"/>
    </xf>
    <xf numFmtId="0" fontId="13" fillId="0" borderId="49" xfId="0" applyFont="1" applyBorder="1" applyAlignment="1" applyProtection="1">
      <alignment vertical="center" wrapText="1"/>
      <protection locked="0"/>
    </xf>
    <xf numFmtId="10" fontId="13" fillId="8" borderId="49" xfId="1" applyNumberFormat="1" applyFont="1" applyFill="1" applyBorder="1" applyAlignment="1" applyProtection="1">
      <alignment horizontal="center" vertical="center"/>
      <protection locked="0"/>
    </xf>
    <xf numFmtId="10" fontId="2" fillId="9" borderId="53" xfId="1" applyNumberFormat="1" applyFont="1" applyFill="1" applyBorder="1" applyAlignment="1" applyProtection="1">
      <alignment horizontal="center" vertical="center"/>
    </xf>
    <xf numFmtId="9" fontId="18" fillId="0" borderId="41" xfId="1" applyFont="1" applyBorder="1" applyAlignment="1" applyProtection="1">
      <alignment horizontal="center" vertical="center"/>
    </xf>
    <xf numFmtId="0" fontId="13" fillId="0" borderId="41" xfId="0" applyFont="1" applyBorder="1" applyAlignment="1">
      <alignment vertical="center" wrapText="1"/>
    </xf>
    <xf numFmtId="0" fontId="2" fillId="0" borderId="41" xfId="1" applyNumberFormat="1" applyFont="1" applyFill="1" applyBorder="1" applyAlignment="1" applyProtection="1">
      <alignment horizontal="center" vertical="center"/>
    </xf>
    <xf numFmtId="0" fontId="2" fillId="10" borderId="54" xfId="0" applyFont="1" applyFill="1" applyBorder="1" applyAlignment="1" applyProtection="1">
      <alignment vertical="center" wrapText="1"/>
      <protection locked="0"/>
    </xf>
    <xf numFmtId="0" fontId="19" fillId="0" borderId="40" xfId="0" applyFont="1" applyBorder="1" applyAlignment="1" applyProtection="1">
      <alignment vertical="center" wrapText="1"/>
      <protection locked="0"/>
    </xf>
    <xf numFmtId="0" fontId="21" fillId="10" borderId="41" xfId="0" applyFont="1" applyFill="1" applyBorder="1" applyAlignment="1">
      <alignment vertical="center" wrapText="1"/>
    </xf>
    <xf numFmtId="0" fontId="23" fillId="10" borderId="40" xfId="0" applyFont="1" applyFill="1" applyBorder="1" applyAlignment="1" applyProtection="1">
      <alignment vertical="center" wrapText="1"/>
      <protection locked="0"/>
    </xf>
    <xf numFmtId="0" fontId="23" fillId="0" borderId="41" xfId="0" applyFont="1" applyBorder="1" applyAlignment="1" applyProtection="1">
      <alignment vertical="center" wrapText="1"/>
      <protection locked="0"/>
    </xf>
    <xf numFmtId="0" fontId="19" fillId="11" borderId="40" xfId="0" applyFont="1" applyFill="1" applyBorder="1" applyAlignment="1" applyProtection="1">
      <alignment vertical="center" wrapText="1"/>
      <protection locked="0"/>
    </xf>
    <xf numFmtId="0" fontId="19" fillId="11" borderId="41" xfId="0" applyFont="1" applyFill="1" applyBorder="1" applyAlignment="1" applyProtection="1">
      <alignment vertical="center"/>
      <protection locked="0"/>
    </xf>
    <xf numFmtId="0" fontId="19" fillId="11" borderId="41" xfId="0" applyFont="1" applyFill="1" applyBorder="1" applyAlignment="1" applyProtection="1">
      <alignment vertical="center" wrapText="1"/>
      <protection locked="0"/>
    </xf>
    <xf numFmtId="0" fontId="18" fillId="0" borderId="55" xfId="0" applyFont="1" applyBorder="1" applyAlignment="1">
      <alignment horizontal="center" vertical="center"/>
    </xf>
    <xf numFmtId="9" fontId="18" fillId="0" borderId="56" xfId="1" applyFont="1" applyBorder="1" applyAlignment="1" applyProtection="1">
      <alignment horizontal="center" vertical="center"/>
    </xf>
    <xf numFmtId="0" fontId="21" fillId="10" borderId="56" xfId="0" applyFont="1" applyFill="1" applyBorder="1" applyAlignment="1">
      <alignment vertical="center" wrapText="1"/>
    </xf>
    <xf numFmtId="9" fontId="2" fillId="0" borderId="56" xfId="1" applyFont="1" applyFill="1" applyBorder="1" applyAlignment="1" applyProtection="1">
      <alignment horizontal="center" vertical="center"/>
    </xf>
    <xf numFmtId="0" fontId="8" fillId="0" borderId="56" xfId="0" applyFont="1" applyBorder="1" applyAlignment="1">
      <alignment vertical="center" wrapText="1"/>
    </xf>
    <xf numFmtId="9" fontId="2" fillId="0" borderId="56" xfId="1" applyFont="1" applyFill="1" applyBorder="1" applyAlignment="1" applyProtection="1">
      <alignment horizontal="center" vertical="center" wrapText="1"/>
    </xf>
    <xf numFmtId="164" fontId="13" fillId="0" borderId="56" xfId="0" applyNumberFormat="1" applyFont="1" applyBorder="1" applyAlignment="1">
      <alignment horizontal="center" vertical="center"/>
    </xf>
    <xf numFmtId="164" fontId="2" fillId="0" borderId="56" xfId="1" applyNumberFormat="1" applyFont="1" applyFill="1" applyBorder="1" applyAlignment="1" applyProtection="1">
      <alignment horizontal="center" vertical="center"/>
    </xf>
    <xf numFmtId="9" fontId="2" fillId="0" borderId="57" xfId="1" applyFont="1" applyFill="1" applyBorder="1" applyAlignment="1" applyProtection="1">
      <alignment horizontal="center" vertical="center"/>
    </xf>
    <xf numFmtId="0" fontId="23" fillId="10" borderId="55" xfId="0" applyFont="1" applyFill="1" applyBorder="1" applyAlignment="1" applyProtection="1">
      <alignment vertical="center" wrapText="1"/>
      <protection locked="0"/>
    </xf>
    <xf numFmtId="0" fontId="19" fillId="0" borderId="56" xfId="0" applyFont="1" applyBorder="1" applyAlignment="1" applyProtection="1">
      <alignment horizontal="left" vertical="center" wrapText="1"/>
      <protection locked="0"/>
    </xf>
    <xf numFmtId="0" fontId="23" fillId="0" borderId="56" xfId="0" applyFont="1" applyBorder="1" applyAlignment="1" applyProtection="1">
      <alignment vertical="center" wrapText="1"/>
      <protection locked="0"/>
    </xf>
    <xf numFmtId="10" fontId="13" fillId="8" borderId="56" xfId="1" applyNumberFormat="1" applyFont="1" applyFill="1" applyBorder="1" applyAlignment="1" applyProtection="1">
      <alignment horizontal="center" vertical="center"/>
      <protection locked="0"/>
    </xf>
    <xf numFmtId="10" fontId="2" fillId="9" borderId="57" xfId="1" applyNumberFormat="1" applyFont="1" applyFill="1" applyBorder="1" applyAlignment="1" applyProtection="1">
      <alignment horizontal="center" vertical="center"/>
    </xf>
    <xf numFmtId="0" fontId="19" fillId="11" borderId="55" xfId="0" applyFont="1" applyFill="1" applyBorder="1" applyAlignment="1" applyProtection="1">
      <alignment vertical="center" wrapText="1"/>
      <protection locked="0"/>
    </xf>
    <xf numFmtId="0" fontId="19" fillId="0" borderId="56" xfId="0" applyFont="1" applyBorder="1" applyAlignment="1" applyProtection="1">
      <alignment vertical="center" wrapText="1"/>
      <protection locked="0"/>
    </xf>
    <xf numFmtId="0" fontId="19" fillId="11" borderId="56" xfId="0" applyFont="1" applyFill="1" applyBorder="1" applyAlignment="1" applyProtection="1">
      <alignment vertical="center"/>
      <protection locked="0"/>
    </xf>
    <xf numFmtId="10" fontId="13" fillId="7" borderId="56" xfId="0" applyNumberFormat="1" applyFont="1" applyFill="1" applyBorder="1" applyAlignment="1" applyProtection="1">
      <alignment horizontal="center" vertical="center"/>
      <protection locked="0"/>
    </xf>
    <xf numFmtId="0" fontId="19" fillId="11" borderId="56" xfId="0" applyFont="1" applyFill="1" applyBorder="1" applyAlignment="1" applyProtection="1">
      <alignment vertical="center" wrapText="1"/>
      <protection locked="0"/>
    </xf>
    <xf numFmtId="10" fontId="13" fillId="7" borderId="56" xfId="0" applyNumberFormat="1" applyFont="1" applyFill="1" applyBorder="1" applyAlignment="1">
      <alignment horizontal="center" vertical="center"/>
    </xf>
    <xf numFmtId="10" fontId="2" fillId="9" borderId="58" xfId="1" applyNumberFormat="1" applyFont="1" applyFill="1" applyBorder="1" applyAlignment="1" applyProtection="1">
      <alignment horizontal="center" vertical="center"/>
    </xf>
    <xf numFmtId="0" fontId="18" fillId="0" borderId="59" xfId="0" applyFont="1" applyBorder="1" applyAlignment="1">
      <alignment horizontal="center" vertical="center"/>
    </xf>
    <xf numFmtId="9" fontId="18" fillId="0" borderId="60" xfId="1" applyFont="1" applyBorder="1" applyAlignment="1" applyProtection="1">
      <alignment horizontal="center" vertical="center"/>
    </xf>
    <xf numFmtId="0" fontId="21" fillId="10" borderId="60" xfId="0" applyFont="1" applyFill="1" applyBorder="1" applyAlignment="1">
      <alignment vertical="center" wrapText="1"/>
    </xf>
    <xf numFmtId="9" fontId="2" fillId="0" borderId="60" xfId="1" applyFont="1" applyFill="1" applyBorder="1" applyAlignment="1" applyProtection="1">
      <alignment horizontal="center" vertical="center"/>
    </xf>
    <xf numFmtId="0" fontId="8" fillId="10" borderId="60" xfId="0" applyFont="1" applyFill="1" applyBorder="1" applyAlignment="1">
      <alignment vertical="center" wrapText="1"/>
    </xf>
    <xf numFmtId="0" fontId="2" fillId="0" borderId="60" xfId="1" applyNumberFormat="1" applyFont="1" applyFill="1" applyBorder="1" applyAlignment="1" applyProtection="1">
      <alignment horizontal="center" vertical="center"/>
    </xf>
    <xf numFmtId="9" fontId="2" fillId="0" borderId="60" xfId="1" applyFont="1" applyFill="1" applyBorder="1" applyAlignment="1" applyProtection="1">
      <alignment horizontal="center" vertical="center" wrapText="1"/>
    </xf>
    <xf numFmtId="164" fontId="13" fillId="0" borderId="60" xfId="0" applyNumberFormat="1" applyFont="1" applyBorder="1" applyAlignment="1">
      <alignment horizontal="center" vertical="center"/>
    </xf>
    <xf numFmtId="164" fontId="2" fillId="0" borderId="60" xfId="1" applyNumberFormat="1" applyFont="1" applyFill="1" applyBorder="1" applyAlignment="1" applyProtection="1">
      <alignment horizontal="center" vertical="center"/>
    </xf>
    <xf numFmtId="9" fontId="2" fillId="0" borderId="61" xfId="1" applyFont="1" applyFill="1" applyBorder="1" applyAlignment="1" applyProtection="1">
      <alignment horizontal="center" vertical="center" wrapText="1"/>
    </xf>
    <xf numFmtId="0" fontId="2" fillId="0" borderId="62" xfId="0" applyFont="1" applyBorder="1" applyAlignment="1" applyProtection="1">
      <alignment vertical="center" wrapText="1"/>
      <protection locked="0"/>
    </xf>
    <xf numFmtId="0" fontId="13" fillId="0" borderId="63" xfId="0" applyFont="1" applyBorder="1" applyAlignment="1" applyProtection="1">
      <alignment horizontal="left" vertical="center" wrapText="1"/>
      <protection locked="0"/>
    </xf>
    <xf numFmtId="0" fontId="2" fillId="10" borderId="63" xfId="0" applyFont="1" applyFill="1" applyBorder="1" applyAlignment="1" applyProtection="1">
      <alignment vertical="center" wrapText="1"/>
      <protection locked="0"/>
    </xf>
    <xf numFmtId="10" fontId="13" fillId="7" borderId="60" xfId="0" applyNumberFormat="1" applyFont="1" applyFill="1" applyBorder="1" applyAlignment="1">
      <alignment horizontal="center" vertical="center"/>
    </xf>
    <xf numFmtId="10" fontId="13" fillId="8" borderId="60" xfId="1" applyNumberFormat="1" applyFont="1" applyFill="1" applyBorder="1" applyAlignment="1" applyProtection="1">
      <alignment horizontal="center" vertical="center"/>
      <protection locked="0"/>
    </xf>
    <xf numFmtId="10" fontId="2" fillId="9" borderId="61" xfId="1" applyNumberFormat="1" applyFont="1" applyFill="1" applyBorder="1" applyAlignment="1" applyProtection="1">
      <alignment horizontal="center" vertical="center"/>
    </xf>
    <xf numFmtId="0" fontId="19" fillId="11" borderId="59" xfId="0" applyFont="1" applyFill="1" applyBorder="1" applyAlignment="1" applyProtection="1">
      <alignment vertical="center" wrapText="1"/>
      <protection locked="0"/>
    </xf>
    <xf numFmtId="0" fontId="19" fillId="0" borderId="60" xfId="0" applyFont="1" applyBorder="1" applyAlignment="1" applyProtection="1">
      <alignment vertical="center" wrapText="1"/>
      <protection locked="0"/>
    </xf>
    <xf numFmtId="0" fontId="19" fillId="11" borderId="60" xfId="0" applyFont="1" applyFill="1" applyBorder="1" applyAlignment="1" applyProtection="1">
      <alignment vertical="center"/>
      <protection locked="0"/>
    </xf>
    <xf numFmtId="10" fontId="13" fillId="7" borderId="60" xfId="0" applyNumberFormat="1" applyFont="1" applyFill="1" applyBorder="1" applyAlignment="1" applyProtection="1">
      <alignment horizontal="center" vertical="center"/>
      <protection locked="0"/>
    </xf>
    <xf numFmtId="0" fontId="19" fillId="11" borderId="60" xfId="0" applyFont="1" applyFill="1" applyBorder="1" applyAlignment="1" applyProtection="1">
      <alignment vertical="center" wrapText="1"/>
      <protection locked="0"/>
    </xf>
    <xf numFmtId="10" fontId="2" fillId="9" borderId="64" xfId="1" applyNumberFormat="1" applyFont="1" applyFill="1" applyBorder="1" applyAlignment="1" applyProtection="1">
      <alignment horizontal="center" vertical="center"/>
    </xf>
    <xf numFmtId="0" fontId="21" fillId="10" borderId="45" xfId="0" applyFont="1" applyFill="1" applyBorder="1" applyAlignment="1">
      <alignment horizontal="center" vertical="center" wrapText="1"/>
    </xf>
    <xf numFmtId="0" fontId="8" fillId="0" borderId="45" xfId="0" applyFont="1" applyBorder="1" applyAlignment="1">
      <alignment vertical="center" wrapText="1"/>
    </xf>
    <xf numFmtId="164" fontId="2" fillId="0" borderId="45" xfId="1" applyNumberFormat="1" applyFont="1" applyFill="1" applyBorder="1" applyAlignment="1" applyProtection="1">
      <alignment horizontal="center" vertical="center"/>
    </xf>
    <xf numFmtId="0" fontId="23" fillId="0" borderId="44" xfId="0" applyFont="1" applyBorder="1" applyAlignment="1" applyProtection="1">
      <alignment vertical="center" wrapText="1"/>
      <protection locked="0"/>
    </xf>
    <xf numFmtId="10" fontId="13" fillId="7" borderId="45" xfId="0" applyNumberFormat="1" applyFont="1" applyFill="1" applyBorder="1" applyAlignment="1">
      <alignment horizontal="center" vertical="center"/>
    </xf>
    <xf numFmtId="10" fontId="13" fillId="7" borderId="45" xfId="0" applyNumberFormat="1" applyFont="1" applyFill="1" applyBorder="1" applyAlignment="1" applyProtection="1">
      <alignment horizontal="center" vertical="center"/>
      <protection locked="0"/>
    </xf>
    <xf numFmtId="0" fontId="18" fillId="0" borderId="65" xfId="0" applyFont="1" applyBorder="1" applyAlignment="1">
      <alignment horizontal="center" vertical="center"/>
    </xf>
    <xf numFmtId="9" fontId="18" fillId="0" borderId="66" xfId="1" applyFont="1" applyBorder="1" applyAlignment="1" applyProtection="1">
      <alignment horizontal="center" vertical="center"/>
    </xf>
    <xf numFmtId="0" fontId="21" fillId="10" borderId="66" xfId="0" applyFont="1" applyFill="1" applyBorder="1" applyAlignment="1">
      <alignment horizontal="center" vertical="center" wrapText="1"/>
    </xf>
    <xf numFmtId="9" fontId="2" fillId="0" borderId="66" xfId="1" applyFont="1" applyBorder="1" applyAlignment="1" applyProtection="1">
      <alignment horizontal="center" vertical="center"/>
    </xf>
    <xf numFmtId="0" fontId="8" fillId="10" borderId="66" xfId="0" applyFont="1" applyFill="1" applyBorder="1" applyAlignment="1">
      <alignment vertical="center" wrapText="1"/>
    </xf>
    <xf numFmtId="9" fontId="2" fillId="0" borderId="66" xfId="1" applyFont="1" applyBorder="1" applyAlignment="1" applyProtection="1">
      <alignment horizontal="center" vertical="center" wrapText="1"/>
    </xf>
    <xf numFmtId="164" fontId="13" fillId="0" borderId="66" xfId="0" applyNumberFormat="1" applyFont="1" applyBorder="1" applyAlignment="1">
      <alignment horizontal="center" vertical="center"/>
    </xf>
    <xf numFmtId="9" fontId="2" fillId="0" borderId="67" xfId="1" applyFont="1" applyBorder="1" applyAlignment="1" applyProtection="1">
      <alignment horizontal="center" vertical="center"/>
    </xf>
    <xf numFmtId="10" fontId="13" fillId="7" borderId="66" xfId="0" applyNumberFormat="1" applyFont="1" applyFill="1" applyBorder="1" applyAlignment="1">
      <alignment horizontal="center" vertical="center"/>
    </xf>
    <xf numFmtId="10" fontId="13" fillId="8" borderId="66" xfId="1" applyNumberFormat="1" applyFont="1" applyFill="1" applyBorder="1" applyAlignment="1" applyProtection="1">
      <alignment horizontal="center" vertical="center"/>
      <protection locked="0"/>
    </xf>
    <xf numFmtId="10" fontId="2" fillId="9" borderId="67" xfId="1" applyNumberFormat="1" applyFont="1" applyFill="1" applyBorder="1" applyAlignment="1" applyProtection="1">
      <alignment horizontal="center" vertical="center"/>
    </xf>
    <xf numFmtId="0" fontId="19" fillId="0" borderId="65" xfId="0" applyFont="1" applyBorder="1" applyAlignment="1" applyProtection="1">
      <alignment vertical="center"/>
      <protection locked="0"/>
    </xf>
    <xf numFmtId="0" fontId="19" fillId="0" borderId="66" xfId="0" applyFont="1" applyBorder="1" applyAlignment="1" applyProtection="1">
      <alignment vertical="center" wrapText="1"/>
      <protection locked="0"/>
    </xf>
    <xf numFmtId="0" fontId="19" fillId="0" borderId="66" xfId="0" applyFont="1" applyBorder="1" applyAlignment="1" applyProtection="1">
      <alignment vertical="center"/>
      <protection locked="0"/>
    </xf>
    <xf numFmtId="10" fontId="13" fillId="7" borderId="66" xfId="0" applyNumberFormat="1" applyFont="1" applyFill="1" applyBorder="1" applyAlignment="1" applyProtection="1">
      <alignment horizontal="center" vertical="center"/>
      <protection locked="0"/>
    </xf>
    <xf numFmtId="0" fontId="19" fillId="0" borderId="65" xfId="0" applyFont="1" applyBorder="1" applyAlignment="1" applyProtection="1">
      <alignment vertical="center" wrapText="1"/>
      <protection locked="0"/>
    </xf>
    <xf numFmtId="0" fontId="13" fillId="0" borderId="66" xfId="0" applyFont="1" applyBorder="1" applyAlignment="1" applyProtection="1">
      <alignment vertical="center" wrapText="1"/>
      <protection locked="0"/>
    </xf>
    <xf numFmtId="10" fontId="2" fillId="9" borderId="68" xfId="1" applyNumberFormat="1" applyFont="1" applyFill="1" applyBorder="1" applyAlignment="1" applyProtection="1">
      <alignment horizontal="center" vertical="center"/>
    </xf>
    <xf numFmtId="0" fontId="21" fillId="10" borderId="49" xfId="0" applyFont="1" applyFill="1" applyBorder="1" applyAlignment="1">
      <alignment horizontal="center" vertical="center" wrapText="1"/>
    </xf>
    <xf numFmtId="9" fontId="2" fillId="0" borderId="49" xfId="1" applyFont="1" applyBorder="1" applyAlignment="1" applyProtection="1">
      <alignment horizontal="center" vertical="center"/>
    </xf>
    <xf numFmtId="0" fontId="8" fillId="10" borderId="49" xfId="0" applyFont="1" applyFill="1" applyBorder="1" applyAlignment="1">
      <alignment vertical="center" wrapText="1"/>
    </xf>
    <xf numFmtId="0" fontId="2" fillId="0" borderId="49" xfId="1" applyNumberFormat="1" applyFont="1" applyBorder="1" applyAlignment="1" applyProtection="1">
      <alignment horizontal="center" vertical="center"/>
    </xf>
    <xf numFmtId="9" fontId="2" fillId="0" borderId="49" xfId="1" applyFont="1" applyBorder="1" applyAlignment="1" applyProtection="1">
      <alignment horizontal="center" vertical="center" wrapText="1"/>
    </xf>
    <xf numFmtId="9" fontId="2" fillId="0" borderId="50" xfId="1" applyFont="1" applyBorder="1" applyAlignment="1" applyProtection="1">
      <alignment horizontal="center" vertical="center"/>
    </xf>
    <xf numFmtId="0" fontId="13" fillId="0" borderId="69" xfId="0" applyFont="1" applyBorder="1" applyAlignment="1" applyProtection="1">
      <alignment horizontal="left" vertical="center" wrapText="1"/>
      <protection locked="0"/>
    </xf>
    <xf numFmtId="10" fontId="13" fillId="7" borderId="49" xfId="0" applyNumberFormat="1" applyFont="1" applyFill="1" applyBorder="1" applyAlignment="1">
      <alignment horizontal="center" vertical="center"/>
    </xf>
    <xf numFmtId="0" fontId="19" fillId="0" borderId="48" xfId="0" applyFont="1" applyBorder="1" applyAlignment="1" applyProtection="1">
      <alignment vertical="center"/>
      <protection locked="0"/>
    </xf>
    <xf numFmtId="0" fontId="19" fillId="0" borderId="49" xfId="0" applyFont="1" applyBorder="1" applyAlignment="1" applyProtection="1">
      <alignment vertical="center"/>
      <protection locked="0"/>
    </xf>
    <xf numFmtId="10" fontId="13" fillId="7" borderId="49" xfId="0" applyNumberFormat="1" applyFont="1" applyFill="1" applyBorder="1" applyAlignment="1" applyProtection="1">
      <alignment horizontal="center" vertical="center"/>
      <protection locked="0"/>
    </xf>
    <xf numFmtId="9" fontId="2" fillId="0" borderId="56" xfId="1" applyFont="1" applyBorder="1" applyAlignment="1" applyProtection="1">
      <alignment horizontal="center" vertical="center"/>
    </xf>
    <xf numFmtId="0" fontId="8" fillId="10" borderId="56" xfId="0" applyFont="1" applyFill="1" applyBorder="1" applyAlignment="1">
      <alignment vertical="center" wrapText="1"/>
    </xf>
    <xf numFmtId="0" fontId="2" fillId="0" borderId="56" xfId="1" applyNumberFormat="1" applyFont="1" applyBorder="1" applyAlignment="1" applyProtection="1">
      <alignment horizontal="center" vertical="center"/>
    </xf>
    <xf numFmtId="9" fontId="2" fillId="0" borderId="56" xfId="1" applyFont="1" applyBorder="1" applyAlignment="1" applyProtection="1">
      <alignment horizontal="center" vertical="center" wrapText="1"/>
    </xf>
    <xf numFmtId="164" fontId="2" fillId="0" borderId="56" xfId="1" applyNumberFormat="1" applyFont="1" applyBorder="1" applyAlignment="1" applyProtection="1">
      <alignment horizontal="center" vertical="center"/>
    </xf>
    <xf numFmtId="9" fontId="2" fillId="0" borderId="57" xfId="1" applyFont="1" applyBorder="1" applyAlignment="1" applyProtection="1">
      <alignment horizontal="center" vertical="center" wrapText="1"/>
    </xf>
    <xf numFmtId="0" fontId="2" fillId="0" borderId="70" xfId="0" applyFont="1" applyBorder="1" applyAlignment="1" applyProtection="1">
      <alignment vertical="center" wrapText="1"/>
      <protection locked="0"/>
    </xf>
    <xf numFmtId="0" fontId="13" fillId="0" borderId="71" xfId="0" applyFont="1" applyBorder="1" applyAlignment="1" applyProtection="1">
      <alignment horizontal="left" vertical="center" wrapText="1"/>
      <protection locked="0"/>
    </xf>
    <xf numFmtId="0" fontId="2" fillId="10" borderId="72" xfId="0" applyFont="1" applyFill="1" applyBorder="1" applyAlignment="1" applyProtection="1">
      <alignment vertical="center" wrapText="1"/>
      <protection locked="0"/>
    </xf>
    <xf numFmtId="0" fontId="19" fillId="0" borderId="55" xfId="0" applyFont="1" applyBorder="1" applyAlignment="1" applyProtection="1">
      <alignment vertical="center"/>
      <protection locked="0"/>
    </xf>
    <xf numFmtId="0" fontId="19" fillId="0" borderId="56" xfId="0" applyFont="1" applyBorder="1" applyAlignment="1" applyProtection="1">
      <alignment vertical="center"/>
      <protection locked="0"/>
    </xf>
    <xf numFmtId="0" fontId="19" fillId="0" borderId="55" xfId="0" applyFont="1" applyBorder="1" applyAlignment="1" applyProtection="1">
      <alignment vertical="center" wrapText="1"/>
      <protection locked="0"/>
    </xf>
    <xf numFmtId="0" fontId="13" fillId="0" borderId="56" xfId="0" applyFont="1" applyBorder="1" applyAlignment="1" applyProtection="1">
      <alignment vertical="center" wrapText="1"/>
      <protection locked="0"/>
    </xf>
    <xf numFmtId="0" fontId="18" fillId="0" borderId="73" xfId="0" applyFont="1" applyBorder="1" applyAlignment="1">
      <alignment horizontal="center" vertical="center"/>
    </xf>
    <xf numFmtId="9" fontId="18" fillId="0" borderId="74" xfId="1" applyFont="1" applyBorder="1" applyAlignment="1" applyProtection="1">
      <alignment horizontal="center" vertical="center"/>
    </xf>
    <xf numFmtId="0" fontId="21" fillId="10" borderId="74" xfId="0" applyFont="1" applyFill="1" applyBorder="1" applyAlignment="1">
      <alignment horizontal="center" vertical="center" wrapText="1"/>
    </xf>
    <xf numFmtId="9" fontId="2" fillId="0" borderId="74" xfId="1" applyFont="1" applyBorder="1" applyAlignment="1" applyProtection="1">
      <alignment horizontal="center" vertical="center"/>
    </xf>
    <xf numFmtId="0" fontId="9" fillId="11" borderId="74" xfId="0" applyFont="1" applyFill="1" applyBorder="1" applyAlignment="1">
      <alignment vertical="center" wrapText="1"/>
    </xf>
    <xf numFmtId="0" fontId="13" fillId="0" borderId="74" xfId="0" applyFont="1" applyBorder="1" applyAlignment="1">
      <alignment horizontal="center" vertical="center"/>
    </xf>
    <xf numFmtId="0" fontId="13" fillId="0" borderId="74" xfId="0" applyFont="1" applyBorder="1" applyAlignment="1">
      <alignment horizontal="center" vertical="center" wrapText="1"/>
    </xf>
    <xf numFmtId="164" fontId="13" fillId="0" borderId="74" xfId="0" applyNumberFormat="1" applyFont="1" applyBorder="1" applyAlignment="1">
      <alignment horizontal="center" vertical="center"/>
    </xf>
    <xf numFmtId="9" fontId="2" fillId="0" borderId="75" xfId="1" applyFont="1" applyBorder="1" applyAlignment="1" applyProtection="1">
      <alignment horizontal="center" vertical="center" wrapText="1"/>
    </xf>
    <xf numFmtId="0" fontId="23" fillId="0" borderId="73" xfId="0" applyFont="1" applyBorder="1" applyAlignment="1" applyProtection="1">
      <alignment vertical="center" wrapText="1"/>
      <protection locked="0"/>
    </xf>
    <xf numFmtId="0" fontId="19" fillId="0" borderId="74" xfId="0" applyFont="1" applyBorder="1" applyAlignment="1" applyProtection="1">
      <alignment horizontal="left" vertical="center" wrapText="1"/>
      <protection locked="0"/>
    </xf>
    <xf numFmtId="0" fontId="23" fillId="0" borderId="74" xfId="0" applyFont="1" applyBorder="1" applyAlignment="1" applyProtection="1">
      <alignment vertical="center" wrapText="1"/>
      <protection locked="0"/>
    </xf>
    <xf numFmtId="10" fontId="13" fillId="8" borderId="74" xfId="1" applyNumberFormat="1" applyFont="1" applyFill="1" applyBorder="1" applyAlignment="1" applyProtection="1">
      <alignment horizontal="center" vertical="center"/>
    </xf>
    <xf numFmtId="10" fontId="13" fillId="8" borderId="74" xfId="1" applyNumberFormat="1" applyFont="1" applyFill="1" applyBorder="1" applyAlignment="1" applyProtection="1">
      <alignment horizontal="center" vertical="center"/>
      <protection locked="0"/>
    </xf>
    <xf numFmtId="10" fontId="2" fillId="9" borderId="75" xfId="1" applyNumberFormat="1" applyFont="1" applyFill="1" applyBorder="1" applyAlignment="1" applyProtection="1">
      <alignment horizontal="center" vertical="center"/>
    </xf>
    <xf numFmtId="0" fontId="19" fillId="0" borderId="73" xfId="0" applyFont="1" applyBorder="1" applyAlignment="1" applyProtection="1">
      <alignment vertical="center"/>
      <protection locked="0"/>
    </xf>
    <xf numFmtId="0" fontId="19" fillId="0" borderId="74" xfId="0" applyFont="1" applyBorder="1" applyAlignment="1" applyProtection="1">
      <alignment vertical="center" wrapText="1"/>
      <protection locked="0"/>
    </xf>
    <xf numFmtId="0" fontId="19" fillId="0" borderId="74" xfId="0" applyFont="1" applyBorder="1" applyAlignment="1" applyProtection="1">
      <alignment vertical="center"/>
      <protection locked="0"/>
    </xf>
    <xf numFmtId="10" fontId="13" fillId="8" borderId="74" xfId="1" applyNumberFormat="1" applyFont="1" applyFill="1" applyBorder="1" applyAlignment="1" applyProtection="1">
      <alignment horizontal="center" vertical="center"/>
      <protection locked="0"/>
    </xf>
    <xf numFmtId="0" fontId="19" fillId="0" borderId="73" xfId="0" applyFont="1" applyBorder="1" applyAlignment="1" applyProtection="1">
      <alignment vertical="center" wrapText="1"/>
      <protection locked="0"/>
    </xf>
    <xf numFmtId="0" fontId="13" fillId="0" borderId="74" xfId="0" applyFont="1" applyBorder="1" applyAlignment="1" applyProtection="1">
      <alignment vertical="center" wrapText="1"/>
      <protection locked="0"/>
    </xf>
    <xf numFmtId="10" fontId="2" fillId="9" borderId="76" xfId="1" applyNumberFormat="1" applyFont="1" applyFill="1" applyBorder="1" applyAlignment="1" applyProtection="1">
      <alignment horizontal="center" vertical="center"/>
    </xf>
    <xf numFmtId="0" fontId="9" fillId="11" borderId="66" xfId="0" applyFont="1" applyFill="1" applyBorder="1" applyAlignment="1">
      <alignment vertical="center" wrapText="1"/>
    </xf>
    <xf numFmtId="0" fontId="13" fillId="0" borderId="66" xfId="0" applyFont="1" applyBorder="1" applyAlignment="1">
      <alignment horizontal="center" vertical="center"/>
    </xf>
    <xf numFmtId="0" fontId="13" fillId="0" borderId="66" xfId="0" applyFont="1" applyBorder="1" applyAlignment="1">
      <alignment horizontal="center" vertical="center" wrapText="1"/>
    </xf>
    <xf numFmtId="9" fontId="2" fillId="0" borderId="67" xfId="1" applyFont="1" applyBorder="1" applyAlignment="1" applyProtection="1">
      <alignment horizontal="center" vertical="center" wrapText="1"/>
    </xf>
    <xf numFmtId="0" fontId="23" fillId="0" borderId="65" xfId="0" applyFont="1" applyBorder="1" applyAlignment="1" applyProtection="1">
      <alignment vertical="center" wrapText="1"/>
      <protection locked="0"/>
    </xf>
    <xf numFmtId="0" fontId="19" fillId="0" borderId="66" xfId="0" applyFont="1" applyBorder="1" applyAlignment="1" applyProtection="1">
      <alignment horizontal="left" vertical="center" wrapText="1"/>
      <protection locked="0"/>
    </xf>
    <xf numFmtId="0" fontId="23" fillId="0" borderId="66" xfId="0" applyFont="1" applyBorder="1" applyAlignment="1" applyProtection="1">
      <alignment vertical="center" wrapText="1"/>
      <protection locked="0"/>
    </xf>
    <xf numFmtId="10" fontId="13" fillId="8" borderId="66" xfId="1" applyNumberFormat="1" applyFont="1" applyFill="1" applyBorder="1" applyAlignment="1" applyProtection="1">
      <alignment horizontal="center" vertical="center"/>
    </xf>
    <xf numFmtId="10" fontId="13" fillId="8" borderId="66" xfId="1" applyNumberFormat="1" applyFont="1" applyFill="1" applyBorder="1" applyAlignment="1" applyProtection="1">
      <alignment horizontal="center" vertical="center"/>
      <protection locked="0"/>
    </xf>
    <xf numFmtId="0" fontId="18" fillId="0" borderId="77" xfId="0" applyFont="1" applyBorder="1" applyAlignment="1">
      <alignment horizontal="center" vertical="center"/>
    </xf>
    <xf numFmtId="9" fontId="18" fillId="0" borderId="78" xfId="1" applyFont="1" applyBorder="1" applyAlignment="1" applyProtection="1">
      <alignment horizontal="center" vertical="center"/>
    </xf>
    <xf numFmtId="0" fontId="21" fillId="10" borderId="78" xfId="0" applyFont="1" applyFill="1" applyBorder="1" applyAlignment="1">
      <alignment horizontal="center" vertical="center" wrapText="1"/>
    </xf>
    <xf numFmtId="9" fontId="2" fillId="0" borderId="78" xfId="1" applyFont="1" applyBorder="1" applyAlignment="1" applyProtection="1">
      <alignment horizontal="center" vertical="center"/>
    </xf>
    <xf numFmtId="0" fontId="9" fillId="11" borderId="78" xfId="0" applyFont="1" applyFill="1" applyBorder="1" applyAlignment="1">
      <alignment vertical="center" wrapText="1"/>
    </xf>
    <xf numFmtId="0" fontId="13" fillId="0" borderId="78" xfId="0" applyFont="1" applyBorder="1" applyAlignment="1">
      <alignment horizontal="center" vertical="center"/>
    </xf>
    <xf numFmtId="0" fontId="13" fillId="0" borderId="78" xfId="0" applyFont="1" applyBorder="1" applyAlignment="1">
      <alignment horizontal="center" vertical="center" wrapText="1"/>
    </xf>
    <xf numFmtId="164" fontId="13" fillId="0" borderId="78" xfId="0" applyNumberFormat="1" applyFont="1" applyBorder="1" applyAlignment="1">
      <alignment horizontal="center" vertical="center"/>
    </xf>
    <xf numFmtId="0" fontId="13" fillId="0" borderId="79" xfId="0" applyFont="1" applyBorder="1" applyAlignment="1">
      <alignment horizontal="center" vertical="center"/>
    </xf>
    <xf numFmtId="0" fontId="19" fillId="0" borderId="77" xfId="0" applyFont="1" applyBorder="1" applyAlignment="1" applyProtection="1">
      <alignment vertical="center" wrapText="1"/>
      <protection locked="0"/>
    </xf>
    <xf numFmtId="0" fontId="19" fillId="0" borderId="78" xfId="0" applyFont="1" applyBorder="1" applyAlignment="1" applyProtection="1">
      <alignment horizontal="left" vertical="center" wrapText="1"/>
      <protection locked="0"/>
    </xf>
    <xf numFmtId="0" fontId="23" fillId="0" borderId="78" xfId="0" applyFont="1" applyBorder="1" applyAlignment="1" applyProtection="1">
      <alignment vertical="center" wrapText="1"/>
      <protection locked="0"/>
    </xf>
    <xf numFmtId="10" fontId="13" fillId="8" borderId="78" xfId="1" applyNumberFormat="1" applyFont="1" applyFill="1" applyBorder="1" applyAlignment="1" applyProtection="1">
      <alignment horizontal="center" vertical="center"/>
    </xf>
    <xf numFmtId="10" fontId="13" fillId="8" borderId="78" xfId="1" applyNumberFormat="1" applyFont="1" applyFill="1" applyBorder="1" applyAlignment="1" applyProtection="1">
      <alignment horizontal="center" vertical="center"/>
      <protection locked="0"/>
    </xf>
    <xf numFmtId="10" fontId="2" fillId="9" borderId="79" xfId="1" applyNumberFormat="1" applyFont="1" applyFill="1" applyBorder="1" applyAlignment="1" applyProtection="1">
      <alignment horizontal="center" vertical="center"/>
    </xf>
    <xf numFmtId="0" fontId="19" fillId="0" borderId="77" xfId="0" applyFont="1" applyBorder="1" applyAlignment="1" applyProtection="1">
      <alignment vertical="center"/>
      <protection locked="0"/>
    </xf>
    <xf numFmtId="0" fontId="19" fillId="0" borderId="78" xfId="0" applyFont="1" applyBorder="1" applyAlignment="1" applyProtection="1">
      <alignment vertical="center" wrapText="1"/>
      <protection locked="0"/>
    </xf>
    <xf numFmtId="0" fontId="19" fillId="0" borderId="78" xfId="0" applyFont="1" applyBorder="1" applyAlignment="1" applyProtection="1">
      <alignment vertical="center"/>
      <protection locked="0"/>
    </xf>
    <xf numFmtId="10" fontId="13" fillId="8" borderId="78" xfId="1" applyNumberFormat="1" applyFont="1" applyFill="1" applyBorder="1" applyAlignment="1" applyProtection="1">
      <alignment horizontal="center" vertical="center"/>
      <protection locked="0"/>
    </xf>
    <xf numFmtId="0" fontId="13" fillId="0" borderId="78" xfId="0" applyFont="1" applyBorder="1" applyAlignment="1" applyProtection="1">
      <alignment vertical="center" wrapText="1"/>
      <protection locked="0"/>
    </xf>
    <xf numFmtId="10" fontId="2" fillId="9" borderId="80" xfId="1" applyNumberFormat="1" applyFont="1" applyFill="1" applyBorder="1" applyAlignment="1" applyProtection="1">
      <alignment horizontal="center" vertical="center"/>
    </xf>
    <xf numFmtId="0" fontId="2" fillId="0" borderId="74" xfId="0" applyFont="1" applyBorder="1" applyAlignment="1">
      <alignment horizontal="center" vertical="center" wrapText="1"/>
    </xf>
    <xf numFmtId="0" fontId="8" fillId="10" borderId="74" xfId="0" applyFont="1" applyFill="1" applyBorder="1" applyAlignment="1">
      <alignment vertical="center" wrapText="1"/>
    </xf>
    <xf numFmtId="0" fontId="21" fillId="0" borderId="74" xfId="1" applyNumberFormat="1" applyFont="1" applyBorder="1" applyAlignment="1" applyProtection="1">
      <alignment horizontal="center" vertical="center"/>
    </xf>
    <xf numFmtId="9" fontId="2" fillId="0" borderId="74" xfId="1" applyFont="1" applyBorder="1" applyAlignment="1" applyProtection="1">
      <alignment horizontal="center" vertical="center" wrapText="1"/>
    </xf>
    <xf numFmtId="164" fontId="2" fillId="0" borderId="74" xfId="1" applyNumberFormat="1" applyFont="1" applyBorder="1" applyAlignment="1" applyProtection="1">
      <alignment horizontal="center" vertical="center"/>
    </xf>
    <xf numFmtId="9" fontId="2" fillId="0" borderId="75" xfId="1" applyFont="1" applyBorder="1" applyAlignment="1" applyProtection="1">
      <alignment horizontal="center" vertical="center"/>
    </xf>
    <xf numFmtId="0" fontId="2" fillId="0" borderId="49" xfId="0" applyFont="1" applyBorder="1" applyAlignment="1">
      <alignment horizontal="center" vertical="center" wrapText="1"/>
    </xf>
    <xf numFmtId="164" fontId="2" fillId="0" borderId="49" xfId="1" applyNumberFormat="1" applyFont="1" applyBorder="1" applyAlignment="1" applyProtection="1">
      <alignment horizontal="center" vertical="center"/>
    </xf>
    <xf numFmtId="9" fontId="2" fillId="0" borderId="50" xfId="1" applyFont="1" applyBorder="1" applyAlignment="1" applyProtection="1">
      <alignment horizontal="center" vertical="center" wrapText="1"/>
    </xf>
    <xf numFmtId="9" fontId="2" fillId="0" borderId="45" xfId="1" applyFont="1" applyBorder="1" applyAlignment="1" applyProtection="1">
      <alignment horizontal="center" vertical="center" wrapText="1"/>
    </xf>
    <xf numFmtId="9" fontId="2" fillId="0" borderId="45" xfId="1" applyFont="1" applyBorder="1" applyAlignment="1" applyProtection="1">
      <alignment horizontal="center" vertical="center"/>
    </xf>
    <xf numFmtId="0" fontId="9" fillId="11" borderId="45" xfId="0" applyFont="1" applyFill="1" applyBorder="1" applyAlignment="1">
      <alignment vertical="center" wrapText="1"/>
    </xf>
    <xf numFmtId="0" fontId="13" fillId="0" borderId="45" xfId="0" applyFont="1" applyBorder="1" applyAlignment="1">
      <alignment horizontal="center" vertical="center"/>
    </xf>
    <xf numFmtId="0" fontId="13" fillId="0" borderId="45" xfId="0" applyFont="1" applyBorder="1" applyAlignment="1">
      <alignment horizontal="center" vertical="center" wrapText="1"/>
    </xf>
    <xf numFmtId="164" fontId="13" fillId="11" borderId="45" xfId="0" applyNumberFormat="1" applyFont="1" applyFill="1" applyBorder="1" applyAlignment="1">
      <alignment horizontal="center" vertical="center"/>
    </xf>
    <xf numFmtId="0" fontId="13" fillId="0" borderId="46" xfId="0" applyFont="1" applyBorder="1" applyAlignment="1">
      <alignment horizontal="center" vertical="center" wrapText="1"/>
    </xf>
    <xf numFmtId="0" fontId="23" fillId="0" borderId="40" xfId="0" applyFont="1" applyBorder="1" applyAlignment="1" applyProtection="1">
      <alignment vertical="center" wrapText="1"/>
      <protection locked="0"/>
    </xf>
    <xf numFmtId="0" fontId="23" fillId="0" borderId="45" xfId="0" applyFont="1" applyBorder="1" applyAlignment="1" applyProtection="1">
      <alignment vertical="center" wrapText="1"/>
      <protection locked="0"/>
    </xf>
    <xf numFmtId="9" fontId="2" fillId="0" borderId="66" xfId="1" applyFont="1" applyBorder="1" applyAlignment="1" applyProtection="1">
      <alignment horizontal="center" vertical="center" wrapText="1"/>
    </xf>
    <xf numFmtId="164" fontId="13" fillId="11" borderId="66" xfId="0" applyNumberFormat="1" applyFont="1" applyFill="1" applyBorder="1" applyAlignment="1">
      <alignment horizontal="center" vertical="center"/>
    </xf>
    <xf numFmtId="0" fontId="13" fillId="0" borderId="67" xfId="0" applyFont="1" applyBorder="1" applyAlignment="1">
      <alignment horizontal="center" vertical="center" wrapText="1"/>
    </xf>
    <xf numFmtId="0" fontId="2" fillId="0" borderId="14" xfId="0" applyFont="1" applyBorder="1" applyAlignment="1" applyProtection="1">
      <alignment vertical="center" wrapText="1"/>
      <protection locked="0"/>
    </xf>
    <xf numFmtId="0" fontId="13" fillId="0" borderId="14" xfId="0" applyFont="1" applyBorder="1" applyAlignment="1" applyProtection="1">
      <alignment horizontal="left" vertical="center" wrapText="1"/>
      <protection locked="0"/>
    </xf>
    <xf numFmtId="0" fontId="2" fillId="10" borderId="37" xfId="0" applyFont="1" applyFill="1" applyBorder="1" applyAlignment="1" applyProtection="1">
      <alignment vertical="center" wrapText="1"/>
      <protection locked="0"/>
    </xf>
    <xf numFmtId="9" fontId="2" fillId="0" borderId="49" xfId="1" applyFont="1" applyBorder="1" applyAlignment="1" applyProtection="1">
      <alignment horizontal="center" vertical="center" wrapText="1"/>
    </xf>
    <xf numFmtId="0" fontId="9" fillId="11" borderId="49" xfId="0" applyFont="1" applyFill="1" applyBorder="1" applyAlignment="1">
      <alignment vertical="center" wrapText="1"/>
    </xf>
    <xf numFmtId="0" fontId="23" fillId="0" borderId="81" xfId="0" applyFont="1" applyBorder="1" applyAlignment="1" applyProtection="1">
      <alignment vertical="center" wrapText="1"/>
      <protection locked="0"/>
    </xf>
    <xf numFmtId="0" fontId="19" fillId="0" borderId="82" xfId="0" applyFont="1" applyBorder="1" applyAlignment="1" applyProtection="1">
      <alignment horizontal="left" vertical="center" wrapText="1"/>
      <protection locked="0"/>
    </xf>
    <xf numFmtId="0" fontId="23" fillId="0" borderId="83" xfId="0" applyFont="1" applyBorder="1" applyAlignment="1" applyProtection="1">
      <alignment vertical="center" wrapText="1"/>
      <protection locked="0"/>
    </xf>
    <xf numFmtId="10" fontId="13" fillId="7" borderId="78" xfId="0" applyNumberFormat="1" applyFont="1" applyFill="1" applyBorder="1" applyAlignment="1">
      <alignment horizontal="center" vertical="center"/>
    </xf>
    <xf numFmtId="9" fontId="2" fillId="0" borderId="41" xfId="1" applyFont="1" applyBorder="1" applyAlignment="1" applyProtection="1">
      <alignment horizontal="center" vertical="center" wrapText="1"/>
    </xf>
    <xf numFmtId="9" fontId="2" fillId="0" borderId="41" xfId="1" applyFont="1" applyBorder="1" applyAlignment="1" applyProtection="1">
      <alignment horizontal="center" vertical="center"/>
    </xf>
    <xf numFmtId="0" fontId="9" fillId="0" borderId="41" xfId="0" applyFont="1" applyBorder="1" applyAlignment="1">
      <alignment horizontal="left" vertical="center" wrapText="1"/>
    </xf>
    <xf numFmtId="9" fontId="13" fillId="0" borderId="41" xfId="0" applyNumberFormat="1" applyFont="1" applyBorder="1" applyAlignment="1">
      <alignment horizontal="center" vertical="center"/>
    </xf>
    <xf numFmtId="0" fontId="13" fillId="0" borderId="41" xfId="0" applyFont="1" applyBorder="1" applyAlignment="1">
      <alignment horizontal="center" vertical="center" wrapText="1"/>
    </xf>
    <xf numFmtId="164" fontId="13" fillId="0" borderId="41" xfId="0" applyNumberFormat="1" applyFont="1" applyBorder="1" applyAlignment="1">
      <alignment horizontal="center" vertical="center" wrapText="1"/>
    </xf>
    <xf numFmtId="0" fontId="13" fillId="0" borderId="42" xfId="0" applyFont="1" applyBorder="1" applyAlignment="1">
      <alignment horizontal="center" vertical="center"/>
    </xf>
    <xf numFmtId="0" fontId="23" fillId="0" borderId="59" xfId="0" applyFont="1" applyBorder="1" applyAlignment="1" applyProtection="1">
      <alignment vertical="center" wrapText="1"/>
      <protection locked="0"/>
    </xf>
    <xf numFmtId="0" fontId="19" fillId="0" borderId="60" xfId="0" applyFont="1" applyBorder="1" applyAlignment="1" applyProtection="1">
      <alignment horizontal="left" vertical="center" wrapText="1"/>
      <protection locked="0"/>
    </xf>
    <xf numFmtId="0" fontId="19" fillId="0" borderId="59" xfId="0" applyFont="1" applyBorder="1" applyAlignment="1" applyProtection="1">
      <alignment vertical="center" wrapText="1"/>
      <protection locked="0"/>
    </xf>
    <xf numFmtId="0" fontId="13" fillId="0" borderId="60" xfId="0" applyFont="1" applyBorder="1" applyAlignment="1" applyProtection="1">
      <alignment vertical="center" wrapText="1"/>
      <protection locked="0"/>
    </xf>
    <xf numFmtId="0" fontId="18" fillId="0" borderId="84" xfId="0" applyFont="1" applyBorder="1" applyAlignment="1">
      <alignment horizontal="center" vertical="center"/>
    </xf>
    <xf numFmtId="9" fontId="13" fillId="0" borderId="56" xfId="0" applyNumberFormat="1"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23" fillId="0" borderId="55" xfId="0" applyFont="1" applyBorder="1" applyAlignment="1" applyProtection="1">
      <alignment vertical="center" wrapText="1"/>
      <protection locked="0"/>
    </xf>
    <xf numFmtId="9" fontId="24" fillId="12" borderId="85" xfId="0" applyNumberFormat="1" applyFont="1" applyFill="1" applyBorder="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164" fontId="2" fillId="0" borderId="0" xfId="0" applyNumberFormat="1" applyFont="1" applyAlignment="1" applyProtection="1">
      <alignment horizontal="center" vertical="center"/>
      <protection locked="0"/>
    </xf>
    <xf numFmtId="164" fontId="25" fillId="0" borderId="0" xfId="0" applyNumberFormat="1" applyFont="1" applyAlignment="1" applyProtection="1">
      <alignment horizontal="center" vertical="center"/>
      <protection locked="0"/>
    </xf>
    <xf numFmtId="0" fontId="7" fillId="3" borderId="86" xfId="0" applyFont="1" applyFill="1" applyBorder="1" applyAlignment="1" applyProtection="1">
      <alignment horizontal="center" vertical="center" wrapText="1" readingOrder="1"/>
      <protection locked="0"/>
    </xf>
    <xf numFmtId="0" fontId="7" fillId="3" borderId="87" xfId="0" applyFont="1" applyFill="1" applyBorder="1" applyAlignment="1" applyProtection="1">
      <alignment horizontal="center" vertical="center" wrapText="1" readingOrder="1"/>
      <protection locked="0"/>
    </xf>
    <xf numFmtId="0" fontId="7" fillId="3" borderId="88" xfId="0" applyFont="1" applyFill="1" applyBorder="1" applyAlignment="1" applyProtection="1">
      <alignment horizontal="center" vertical="center" wrapText="1" readingOrder="1"/>
      <protection locked="0"/>
    </xf>
    <xf numFmtId="10" fontId="12" fillId="0" borderId="89" xfId="0" applyNumberFormat="1" applyFont="1" applyBorder="1" applyAlignment="1">
      <alignment horizontal="center" vertical="center"/>
    </xf>
    <xf numFmtId="10" fontId="18" fillId="0" borderId="88" xfId="0" applyNumberFormat="1" applyFont="1" applyBorder="1" applyAlignment="1" applyProtection="1">
      <alignment horizontal="center" vertical="center"/>
      <protection locked="0"/>
    </xf>
    <xf numFmtId="10" fontId="7" fillId="2" borderId="90" xfId="1" applyNumberFormat="1" applyFont="1" applyFill="1" applyBorder="1" applyAlignment="1" applyProtection="1">
      <alignment horizontal="center" vertical="center"/>
    </xf>
    <xf numFmtId="10" fontId="12" fillId="0" borderId="89" xfId="0" applyNumberFormat="1" applyFont="1" applyBorder="1" applyAlignment="1" applyProtection="1">
      <alignment horizontal="center" vertical="center"/>
      <protection locked="0"/>
    </xf>
    <xf numFmtId="10" fontId="7" fillId="2" borderId="91" xfId="1" applyNumberFormat="1" applyFont="1" applyFill="1" applyBorder="1" applyAlignment="1" applyProtection="1">
      <alignment horizontal="center" vertical="center"/>
    </xf>
    <xf numFmtId="0" fontId="2" fillId="0" borderId="0" xfId="0" applyFont="1" applyAlignment="1" applyProtection="1">
      <alignment horizontal="center" wrapText="1"/>
      <protection locked="0"/>
    </xf>
    <xf numFmtId="0" fontId="2" fillId="0" borderId="0" xfId="0" applyFont="1" applyAlignment="1" applyProtection="1">
      <alignment horizontal="center" wrapText="1"/>
      <protection locked="0"/>
    </xf>
  </cellXfs>
  <cellStyles count="2">
    <cellStyle name="Normal" xfId="0" builtinId="0"/>
    <cellStyle name="Porcentaje" xfId="1" builtinId="5"/>
  </cellStyles>
  <dxfs count="16">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390525</xdr:colOff>
      <xdr:row>1</xdr:row>
      <xdr:rowOff>12212</xdr:rowOff>
    </xdr:from>
    <xdr:ext cx="1695538" cy="800833"/>
    <xdr:pic>
      <xdr:nvPicPr>
        <xdr:cNvPr id="2" name="Imagen 1">
          <a:extLst>
            <a:ext uri="{FF2B5EF4-FFF2-40B4-BE49-F238E27FC236}">
              <a16:creationId xmlns:a16="http://schemas.microsoft.com/office/drawing/2014/main" id="{7A1E148F-E91C-4D6B-8FDB-E86718D7B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83662"/>
          <a:ext cx="1695538" cy="800833"/>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77B07-CDE0-4399-B86C-2F1507A2D025}">
  <sheetPr>
    <tabColor rgb="FF00B050"/>
  </sheetPr>
  <dimension ref="B1:AJ43"/>
  <sheetViews>
    <sheetView showGridLines="0" tabSelected="1" topLeftCell="E1" zoomScale="70" zoomScaleNormal="70" workbookViewId="0">
      <selection activeCell="J31" sqref="J31"/>
    </sheetView>
  </sheetViews>
  <sheetFormatPr baseColWidth="10" defaultColWidth="11.42578125" defaultRowHeight="13.5" customHeight="1" x14ac:dyDescent="0.25"/>
  <cols>
    <col min="1" max="1" width="4.28515625" style="7" customWidth="1"/>
    <col min="2" max="2" width="8.140625" style="1" customWidth="1"/>
    <col min="3" max="3" width="15.42578125" style="2" customWidth="1"/>
    <col min="4" max="4" width="30.140625" style="3" customWidth="1"/>
    <col min="5" max="5" width="15.42578125" style="3" customWidth="1"/>
    <col min="6" max="6" width="59.5703125" style="3" customWidth="1"/>
    <col min="7" max="7" width="15.42578125" style="1" customWidth="1"/>
    <col min="8" max="8" width="27.42578125" style="3" customWidth="1"/>
    <col min="9" max="9" width="16.7109375" style="4" bestFit="1" customWidth="1"/>
    <col min="10" max="10" width="19.140625" style="4" customWidth="1"/>
    <col min="11" max="11" width="30.42578125" style="333" bestFit="1" customWidth="1"/>
    <col min="12" max="12" width="32.5703125" style="3" customWidth="1"/>
    <col min="13" max="13" width="63.85546875" style="5" customWidth="1"/>
    <col min="14" max="14" width="78.7109375" style="6" customWidth="1"/>
    <col min="15" max="15" width="63.42578125" style="5" customWidth="1"/>
    <col min="16" max="16" width="21.42578125" style="1" customWidth="1"/>
    <col min="17" max="17" width="19.7109375" style="3" customWidth="1"/>
    <col min="18" max="18" width="22" style="3" customWidth="1"/>
    <col min="19" max="19" width="24.85546875" style="3" customWidth="1"/>
    <col min="20" max="20" width="24.7109375" style="3" customWidth="1"/>
    <col min="21" max="21" width="22.85546875" style="3" customWidth="1"/>
    <col min="22" max="22" width="16.42578125" style="1" customWidth="1"/>
    <col min="23" max="23" width="16.42578125" style="3" customWidth="1"/>
    <col min="24" max="24" width="21.7109375" style="3" customWidth="1"/>
    <col min="25" max="25" width="24.85546875" style="3" customWidth="1"/>
    <col min="26" max="26" width="24.7109375" style="3" customWidth="1"/>
    <col min="27" max="27" width="28.42578125" style="3" customWidth="1"/>
    <col min="28" max="28" width="16.140625" style="1" customWidth="1"/>
    <col min="29" max="29" width="18.28515625" style="3" customWidth="1"/>
    <col min="30" max="30" width="22.28515625" style="3" customWidth="1"/>
    <col min="31" max="31" width="24.85546875" style="3" customWidth="1"/>
    <col min="32" max="32" width="24.7109375" style="3" customWidth="1"/>
    <col min="33" max="33" width="24.28515625" style="3" customWidth="1"/>
    <col min="34" max="34" width="16.140625" style="1" customWidth="1"/>
    <col min="35" max="35" width="17" style="3" customWidth="1"/>
    <col min="36" max="36" width="26.42578125" style="3" customWidth="1"/>
    <col min="37" max="16384" width="11.42578125" style="7"/>
  </cols>
  <sheetData>
    <row r="1" spans="2:36" ht="13.5" customHeight="1" thickBot="1" x14ac:dyDescent="0.3"/>
    <row r="2" spans="2:36" ht="23.25" customHeight="1" thickBot="1" x14ac:dyDescent="0.25">
      <c r="B2" s="8"/>
      <c r="C2" s="9"/>
      <c r="D2" s="10"/>
      <c r="E2" s="11" t="s">
        <v>0</v>
      </c>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2"/>
      <c r="AH2" s="13" t="s">
        <v>1</v>
      </c>
      <c r="AI2" s="14"/>
      <c r="AJ2" s="15" t="s">
        <v>2</v>
      </c>
    </row>
    <row r="3" spans="2:36" ht="22.5" customHeight="1" thickBot="1" x14ac:dyDescent="0.25">
      <c r="B3" s="16"/>
      <c r="C3" s="17"/>
      <c r="D3" s="18"/>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20"/>
      <c r="AH3" s="21" t="s">
        <v>3</v>
      </c>
      <c r="AI3" s="22"/>
      <c r="AJ3" s="23">
        <v>1</v>
      </c>
    </row>
    <row r="4" spans="2:36" ht="20.25" customHeight="1" thickBot="1" x14ac:dyDescent="0.25">
      <c r="B4" s="24"/>
      <c r="C4" s="25"/>
      <c r="D4" s="26"/>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8"/>
      <c r="AH4" s="29" t="s">
        <v>4</v>
      </c>
      <c r="AI4" s="30"/>
      <c r="AJ4" s="31" t="s">
        <v>5</v>
      </c>
    </row>
    <row r="6" spans="2:36" ht="13.5" customHeight="1" thickBot="1" x14ac:dyDescent="0.3">
      <c r="B6" s="32" t="s">
        <v>6</v>
      </c>
      <c r="C6" s="32"/>
      <c r="D6" s="32"/>
      <c r="E6" s="33"/>
      <c r="F6" s="34" t="s">
        <v>7</v>
      </c>
      <c r="G6" s="35"/>
      <c r="H6" s="35"/>
      <c r="I6" s="35"/>
      <c r="J6" s="35"/>
      <c r="K6" s="35"/>
      <c r="L6" s="35"/>
    </row>
    <row r="7" spans="2:36" ht="13.5" customHeight="1" thickBot="1" x14ac:dyDescent="0.3">
      <c r="B7" s="32" t="s">
        <v>8</v>
      </c>
      <c r="C7" s="32"/>
      <c r="D7" s="32"/>
      <c r="E7" s="33"/>
      <c r="F7" s="34" t="s">
        <v>9</v>
      </c>
      <c r="G7" s="35"/>
      <c r="H7" s="35"/>
      <c r="I7" s="35"/>
      <c r="J7" s="35"/>
      <c r="K7" s="35"/>
      <c r="L7" s="35"/>
    </row>
    <row r="8" spans="2:36" ht="13.5" customHeight="1" thickBot="1" x14ac:dyDescent="0.3">
      <c r="B8" s="32" t="s">
        <v>10</v>
      </c>
      <c r="C8" s="32"/>
      <c r="D8" s="32"/>
      <c r="E8" s="33"/>
      <c r="F8" s="34" t="s">
        <v>11</v>
      </c>
      <c r="G8" s="35"/>
      <c r="H8" s="35"/>
      <c r="I8" s="35"/>
      <c r="J8" s="35"/>
      <c r="K8" s="35"/>
      <c r="L8" s="35"/>
    </row>
    <row r="9" spans="2:36" ht="13.5" customHeight="1" thickBot="1" x14ac:dyDescent="0.3">
      <c r="B9" s="32" t="s">
        <v>12</v>
      </c>
      <c r="C9" s="32"/>
      <c r="D9" s="32"/>
      <c r="E9" s="33"/>
      <c r="F9" s="34" t="s">
        <v>13</v>
      </c>
      <c r="G9" s="35"/>
      <c r="H9" s="35"/>
      <c r="I9" s="35"/>
      <c r="J9" s="35"/>
      <c r="K9" s="35"/>
      <c r="L9" s="35"/>
    </row>
    <row r="10" spans="2:36" ht="409.5" customHeight="1" thickBot="1" x14ac:dyDescent="0.3">
      <c r="B10" s="36" t="s">
        <v>14</v>
      </c>
      <c r="C10" s="36"/>
      <c r="D10" s="36"/>
      <c r="E10" s="37"/>
      <c r="F10" s="38" t="s">
        <v>15</v>
      </c>
      <c r="G10" s="39"/>
      <c r="H10" s="39"/>
      <c r="I10" s="39"/>
      <c r="J10" s="39"/>
      <c r="K10" s="39"/>
      <c r="L10" s="40"/>
    </row>
    <row r="11" spans="2:36" ht="33" customHeight="1" thickBot="1" x14ac:dyDescent="0.25">
      <c r="B11" s="41" t="s">
        <v>16</v>
      </c>
      <c r="C11" s="41"/>
      <c r="D11" s="41"/>
      <c r="E11" s="41"/>
      <c r="F11" s="42" t="s">
        <v>17</v>
      </c>
      <c r="G11" s="43"/>
      <c r="H11" s="43"/>
      <c r="I11" s="43"/>
      <c r="J11" s="43"/>
      <c r="K11" s="43"/>
      <c r="L11" s="44"/>
      <c r="M11" s="45" t="s">
        <v>18</v>
      </c>
      <c r="N11" s="46"/>
      <c r="O11" s="46"/>
      <c r="P11" s="46"/>
      <c r="Q11" s="47"/>
      <c r="R11" s="48">
        <v>46112</v>
      </c>
      <c r="S11" s="45" t="s">
        <v>19</v>
      </c>
      <c r="T11" s="46"/>
      <c r="U11" s="46"/>
      <c r="V11" s="46"/>
      <c r="W11" s="47"/>
      <c r="X11" s="48">
        <v>46203</v>
      </c>
      <c r="Y11" s="45" t="s">
        <v>20</v>
      </c>
      <c r="Z11" s="46"/>
      <c r="AA11" s="46"/>
      <c r="AB11" s="46"/>
      <c r="AC11" s="47"/>
      <c r="AD11" s="48">
        <v>46295</v>
      </c>
      <c r="AE11" s="45" t="s">
        <v>21</v>
      </c>
      <c r="AF11" s="46"/>
      <c r="AG11" s="46"/>
      <c r="AH11" s="46"/>
      <c r="AI11" s="47"/>
      <c r="AJ11" s="49">
        <v>46387</v>
      </c>
    </row>
    <row r="12" spans="2:36" s="61" customFormat="1" ht="69" customHeight="1" thickBot="1" x14ac:dyDescent="0.25">
      <c r="B12" s="50" t="s">
        <v>22</v>
      </c>
      <c r="C12" s="51" t="s">
        <v>23</v>
      </c>
      <c r="D12" s="50" t="s">
        <v>24</v>
      </c>
      <c r="E12" s="50" t="s">
        <v>25</v>
      </c>
      <c r="F12" s="50" t="s">
        <v>26</v>
      </c>
      <c r="G12" s="50" t="s">
        <v>27</v>
      </c>
      <c r="H12" s="50" t="s">
        <v>28</v>
      </c>
      <c r="I12" s="52" t="s">
        <v>29</v>
      </c>
      <c r="J12" s="52" t="s">
        <v>30</v>
      </c>
      <c r="K12" s="50" t="s">
        <v>31</v>
      </c>
      <c r="L12" s="53" t="s">
        <v>32</v>
      </c>
      <c r="M12" s="54" t="s">
        <v>33</v>
      </c>
      <c r="N12" s="55" t="s">
        <v>34</v>
      </c>
      <c r="O12" s="56" t="s">
        <v>35</v>
      </c>
      <c r="P12" s="57" t="s">
        <v>36</v>
      </c>
      <c r="Q12" s="58" t="s">
        <v>37</v>
      </c>
      <c r="R12" s="59" t="s">
        <v>38</v>
      </c>
      <c r="S12" s="54" t="s">
        <v>33</v>
      </c>
      <c r="T12" s="55" t="s">
        <v>34</v>
      </c>
      <c r="U12" s="56" t="s">
        <v>35</v>
      </c>
      <c r="V12" s="57" t="s">
        <v>36</v>
      </c>
      <c r="W12" s="58" t="s">
        <v>37</v>
      </c>
      <c r="X12" s="59" t="s">
        <v>38</v>
      </c>
      <c r="Y12" s="54" t="s">
        <v>33</v>
      </c>
      <c r="Z12" s="55" t="s">
        <v>34</v>
      </c>
      <c r="AA12" s="56" t="s">
        <v>35</v>
      </c>
      <c r="AB12" s="57" t="s">
        <v>36</v>
      </c>
      <c r="AC12" s="58" t="s">
        <v>37</v>
      </c>
      <c r="AD12" s="59" t="s">
        <v>38</v>
      </c>
      <c r="AE12" s="54" t="s">
        <v>33</v>
      </c>
      <c r="AF12" s="55" t="s">
        <v>34</v>
      </c>
      <c r="AG12" s="56" t="s">
        <v>35</v>
      </c>
      <c r="AH12" s="57" t="s">
        <v>36</v>
      </c>
      <c r="AI12" s="58" t="s">
        <v>37</v>
      </c>
      <c r="AJ12" s="60" t="s">
        <v>38</v>
      </c>
    </row>
    <row r="13" spans="2:36" s="61" customFormat="1" ht="408.75" customHeight="1" thickBot="1" x14ac:dyDescent="0.25">
      <c r="B13" s="62">
        <v>1</v>
      </c>
      <c r="C13" s="63">
        <v>0.06</v>
      </c>
      <c r="D13" s="64" t="s">
        <v>39</v>
      </c>
      <c r="E13" s="65">
        <v>1</v>
      </c>
      <c r="F13" s="66" t="s">
        <v>40</v>
      </c>
      <c r="G13" s="65">
        <v>1</v>
      </c>
      <c r="H13" s="67" t="s">
        <v>41</v>
      </c>
      <c r="I13" s="68">
        <v>46065</v>
      </c>
      <c r="J13" s="69">
        <v>46112</v>
      </c>
      <c r="K13" s="67" t="s">
        <v>42</v>
      </c>
      <c r="L13" s="70" t="s">
        <v>43</v>
      </c>
      <c r="M13" s="71"/>
      <c r="N13" s="72"/>
      <c r="O13" s="73"/>
      <c r="P13" s="74">
        <f>Q13*$E13</f>
        <v>0</v>
      </c>
      <c r="Q13" s="75"/>
      <c r="R13" s="76">
        <f t="shared" ref="R13:R35" si="0" xml:space="preserve"> MIN(IF(R$11-$I13&lt;0,0,(R$11-$I13)/($J13-$I13)),1)</f>
        <v>1</v>
      </c>
      <c r="S13" s="77"/>
      <c r="T13" s="78"/>
      <c r="U13" s="73"/>
      <c r="V13" s="79">
        <f>W13*$E13</f>
        <v>0</v>
      </c>
      <c r="W13" s="75"/>
      <c r="X13" s="76">
        <f t="shared" ref="X13:X35" si="1" xml:space="preserve"> MIN(IF(X$11-$I13&lt;0,0,(X$11-$I13)/($J13-$I13)),1)</f>
        <v>1</v>
      </c>
      <c r="Y13" s="77"/>
      <c r="Z13" s="73"/>
      <c r="AA13" s="73"/>
      <c r="AB13" s="74">
        <f>AC13*$E13</f>
        <v>0</v>
      </c>
      <c r="AC13" s="75"/>
      <c r="AD13" s="76">
        <f t="shared" ref="AD13:AD35" si="2" xml:space="preserve"> MIN(IF(AD$11-$I13&lt;0,0,(AD$11-$I13)/($J13-$I13)),1)</f>
        <v>1</v>
      </c>
      <c r="AE13" s="77"/>
      <c r="AF13" s="73"/>
      <c r="AG13" s="73"/>
      <c r="AH13" s="74">
        <f>AI13*$E13</f>
        <v>0</v>
      </c>
      <c r="AI13" s="75"/>
      <c r="AJ13" s="80">
        <f t="shared" ref="AJ13:AJ35" si="3" xml:space="preserve"> MIN(IF(AJ$11-$I13&lt;0,0,(AJ$11-$I13)/($J13-$I13)),1)</f>
        <v>1</v>
      </c>
    </row>
    <row r="14" spans="2:36" s="61" customFormat="1" ht="300.75" customHeight="1" x14ac:dyDescent="0.2">
      <c r="B14" s="81">
        <v>2</v>
      </c>
      <c r="C14" s="82">
        <v>0.1</v>
      </c>
      <c r="D14" s="83" t="s">
        <v>44</v>
      </c>
      <c r="E14" s="84">
        <v>0.5</v>
      </c>
      <c r="F14" s="85" t="s">
        <v>45</v>
      </c>
      <c r="G14" s="86" t="s">
        <v>46</v>
      </c>
      <c r="H14" s="86" t="s">
        <v>47</v>
      </c>
      <c r="I14" s="87">
        <v>46055</v>
      </c>
      <c r="J14" s="87">
        <v>46265</v>
      </c>
      <c r="K14" s="88" t="s">
        <v>42</v>
      </c>
      <c r="L14" s="89" t="s">
        <v>43</v>
      </c>
      <c r="M14" s="90"/>
      <c r="N14" s="91"/>
      <c r="O14" s="92"/>
      <c r="P14" s="93">
        <f>(Q14*$E14)+(Q15*$E15)</f>
        <v>0</v>
      </c>
      <c r="Q14" s="94"/>
      <c r="R14" s="95">
        <f xml:space="preserve"> MIN(IF(R$11-$I14&lt;0,0,(R$11-$I14)/($J14-$I14)),1)</f>
        <v>0.27142857142857141</v>
      </c>
      <c r="S14" s="90"/>
      <c r="T14" s="92"/>
      <c r="U14" s="96"/>
      <c r="V14" s="97">
        <f>(W14*$E14)+(W15*$E15)</f>
        <v>0</v>
      </c>
      <c r="W14" s="94"/>
      <c r="X14" s="95">
        <f t="shared" si="1"/>
        <v>0.70476190476190481</v>
      </c>
      <c r="Y14" s="90"/>
      <c r="Z14" s="92"/>
      <c r="AA14" s="96"/>
      <c r="AB14" s="93">
        <f>(AC14*$E14)+(AC15*$E15)</f>
        <v>0</v>
      </c>
      <c r="AC14" s="94"/>
      <c r="AD14" s="95">
        <f t="shared" si="2"/>
        <v>1</v>
      </c>
      <c r="AE14" s="90"/>
      <c r="AF14" s="92"/>
      <c r="AG14" s="96"/>
      <c r="AH14" s="93">
        <f>(AI14*$E14)+(AI15*$E15)</f>
        <v>0</v>
      </c>
      <c r="AI14" s="94"/>
      <c r="AJ14" s="98">
        <f t="shared" si="3"/>
        <v>1</v>
      </c>
    </row>
    <row r="15" spans="2:36" s="61" customFormat="1" ht="89.25" customHeight="1" thickBot="1" x14ac:dyDescent="0.25">
      <c r="B15" s="99"/>
      <c r="C15" s="100"/>
      <c r="D15" s="101"/>
      <c r="E15" s="102">
        <v>0.5</v>
      </c>
      <c r="F15" s="103" t="s">
        <v>48</v>
      </c>
      <c r="G15" s="104">
        <v>2</v>
      </c>
      <c r="H15" s="105" t="s">
        <v>49</v>
      </c>
      <c r="I15" s="106">
        <v>46266</v>
      </c>
      <c r="J15" s="107">
        <v>46387</v>
      </c>
      <c r="K15" s="105" t="s">
        <v>42</v>
      </c>
      <c r="L15" s="108" t="s">
        <v>50</v>
      </c>
      <c r="M15" s="109"/>
      <c r="N15" s="110"/>
      <c r="O15" s="111"/>
      <c r="P15" s="112"/>
      <c r="Q15" s="113"/>
      <c r="R15" s="114">
        <f t="shared" si="0"/>
        <v>0</v>
      </c>
      <c r="S15" s="115"/>
      <c r="T15" s="116"/>
      <c r="U15" s="117"/>
      <c r="V15" s="118"/>
      <c r="W15" s="113"/>
      <c r="X15" s="114">
        <f t="shared" si="1"/>
        <v>0</v>
      </c>
      <c r="Y15" s="115"/>
      <c r="Z15" s="116"/>
      <c r="AA15" s="117"/>
      <c r="AB15" s="112"/>
      <c r="AC15" s="113"/>
      <c r="AD15" s="114">
        <f t="shared" si="2"/>
        <v>0.23966942148760331</v>
      </c>
      <c r="AE15" s="115"/>
      <c r="AF15" s="116"/>
      <c r="AG15" s="117"/>
      <c r="AH15" s="112"/>
      <c r="AI15" s="113"/>
      <c r="AJ15" s="119">
        <f t="shared" si="3"/>
        <v>1</v>
      </c>
    </row>
    <row r="16" spans="2:36" s="61" customFormat="1" ht="89.25" customHeight="1" thickBot="1" x14ac:dyDescent="0.25">
      <c r="B16" s="62">
        <v>3</v>
      </c>
      <c r="C16" s="120">
        <v>0.06</v>
      </c>
      <c r="D16" s="121" t="s">
        <v>51</v>
      </c>
      <c r="E16" s="65">
        <v>1</v>
      </c>
      <c r="F16" s="64" t="s">
        <v>52</v>
      </c>
      <c r="G16" s="122">
        <v>1</v>
      </c>
      <c r="H16" s="67" t="s">
        <v>53</v>
      </c>
      <c r="I16" s="68">
        <v>46237</v>
      </c>
      <c r="J16" s="69">
        <v>46268</v>
      </c>
      <c r="K16" s="67" t="s">
        <v>42</v>
      </c>
      <c r="L16" s="70" t="s">
        <v>54</v>
      </c>
      <c r="M16" s="109"/>
      <c r="N16" s="123"/>
      <c r="O16" s="111"/>
      <c r="P16" s="74">
        <f>Q16*$E16</f>
        <v>0</v>
      </c>
      <c r="Q16" s="75"/>
      <c r="R16" s="76">
        <f t="shared" si="0"/>
        <v>0</v>
      </c>
      <c r="S16" s="124"/>
      <c r="T16" s="78"/>
      <c r="U16" s="73"/>
      <c r="V16" s="79">
        <f>W16*$E16</f>
        <v>0</v>
      </c>
      <c r="W16" s="75"/>
      <c r="X16" s="76">
        <f t="shared" si="1"/>
        <v>0</v>
      </c>
      <c r="Y16" s="124"/>
      <c r="Z16" s="78"/>
      <c r="AA16" s="73"/>
      <c r="AB16" s="74">
        <f>AC16*$E16</f>
        <v>0</v>
      </c>
      <c r="AC16" s="75"/>
      <c r="AD16" s="76">
        <f t="shared" si="2"/>
        <v>1</v>
      </c>
      <c r="AE16" s="124"/>
      <c r="AF16" s="78"/>
      <c r="AG16" s="73"/>
      <c r="AH16" s="74">
        <f>AI16*$E16</f>
        <v>0</v>
      </c>
      <c r="AI16" s="75"/>
      <c r="AJ16" s="80">
        <f t="shared" si="3"/>
        <v>1</v>
      </c>
    </row>
    <row r="17" spans="2:36" s="61" customFormat="1" ht="222" customHeight="1" thickBot="1" x14ac:dyDescent="0.25">
      <c r="B17" s="62">
        <v>4</v>
      </c>
      <c r="C17" s="120">
        <v>0.06</v>
      </c>
      <c r="D17" s="125" t="s">
        <v>55</v>
      </c>
      <c r="E17" s="65">
        <v>1</v>
      </c>
      <c r="F17" s="125" t="s">
        <v>56</v>
      </c>
      <c r="G17" s="122">
        <v>12</v>
      </c>
      <c r="H17" s="67" t="s">
        <v>57</v>
      </c>
      <c r="I17" s="68">
        <v>46024</v>
      </c>
      <c r="J17" s="69">
        <v>46372</v>
      </c>
      <c r="K17" s="67" t="s">
        <v>58</v>
      </c>
      <c r="L17" s="70" t="s">
        <v>42</v>
      </c>
      <c r="M17" s="124"/>
      <c r="N17" s="72"/>
      <c r="O17" s="78"/>
      <c r="P17" s="74">
        <f>Q17*$E17</f>
        <v>0</v>
      </c>
      <c r="Q17" s="75"/>
      <c r="R17" s="76">
        <f t="shared" si="0"/>
        <v>0.25287356321839083</v>
      </c>
      <c r="S17" s="124"/>
      <c r="T17" s="78"/>
      <c r="U17" s="73"/>
      <c r="V17" s="79">
        <f>W17*$E17</f>
        <v>0</v>
      </c>
      <c r="W17" s="75"/>
      <c r="X17" s="76">
        <f t="shared" si="1"/>
        <v>0.51436781609195403</v>
      </c>
      <c r="Y17" s="124"/>
      <c r="Z17" s="78"/>
      <c r="AA17" s="73"/>
      <c r="AB17" s="74">
        <f>AC17*$E17</f>
        <v>0</v>
      </c>
      <c r="AC17" s="75"/>
      <c r="AD17" s="76">
        <f t="shared" si="2"/>
        <v>0.77873563218390807</v>
      </c>
      <c r="AE17" s="124"/>
      <c r="AF17" s="78"/>
      <c r="AG17" s="73"/>
      <c r="AH17" s="74">
        <f>AI17*$E17</f>
        <v>0</v>
      </c>
      <c r="AI17" s="75"/>
      <c r="AJ17" s="80">
        <f t="shared" si="3"/>
        <v>1</v>
      </c>
    </row>
    <row r="18" spans="2:36" s="61" customFormat="1" ht="315" customHeight="1" thickBot="1" x14ac:dyDescent="0.25">
      <c r="B18" s="62">
        <v>5</v>
      </c>
      <c r="C18" s="120">
        <v>0.06</v>
      </c>
      <c r="D18" s="125" t="s">
        <v>59</v>
      </c>
      <c r="E18" s="65">
        <v>1</v>
      </c>
      <c r="F18" s="121" t="s">
        <v>60</v>
      </c>
      <c r="G18" s="65">
        <v>1</v>
      </c>
      <c r="H18" s="67" t="s">
        <v>61</v>
      </c>
      <c r="I18" s="68">
        <v>46024</v>
      </c>
      <c r="J18" s="69">
        <v>46371</v>
      </c>
      <c r="K18" s="67" t="s">
        <v>58</v>
      </c>
      <c r="L18" s="70" t="s">
        <v>62</v>
      </c>
      <c r="M18" s="126"/>
      <c r="N18" s="72"/>
      <c r="O18" s="127"/>
      <c r="P18" s="74">
        <f>Q18*$E18</f>
        <v>0</v>
      </c>
      <c r="Q18" s="75"/>
      <c r="R18" s="76">
        <f t="shared" si="0"/>
        <v>0.25360230547550433</v>
      </c>
      <c r="S18" s="128"/>
      <c r="T18" s="78"/>
      <c r="U18" s="129"/>
      <c r="V18" s="79">
        <f>W18*$E18</f>
        <v>0</v>
      </c>
      <c r="W18" s="75"/>
      <c r="X18" s="76">
        <f t="shared" si="1"/>
        <v>0.51585014409221897</v>
      </c>
      <c r="Y18" s="128"/>
      <c r="Z18" s="130"/>
      <c r="AA18" s="130"/>
      <c r="AB18" s="74">
        <f>AC18*$E18</f>
        <v>0</v>
      </c>
      <c r="AC18" s="75"/>
      <c r="AD18" s="76">
        <f t="shared" si="2"/>
        <v>0.78097982708933722</v>
      </c>
      <c r="AE18" s="128"/>
      <c r="AF18" s="130"/>
      <c r="AG18" s="130"/>
      <c r="AH18" s="74">
        <f>AI18*$E18</f>
        <v>0</v>
      </c>
      <c r="AI18" s="75"/>
      <c r="AJ18" s="80">
        <f t="shared" si="3"/>
        <v>1</v>
      </c>
    </row>
    <row r="19" spans="2:36" s="61" customFormat="1" ht="383.25" customHeight="1" thickBot="1" x14ac:dyDescent="0.25">
      <c r="B19" s="131">
        <v>6</v>
      </c>
      <c r="C19" s="132">
        <v>0.06</v>
      </c>
      <c r="D19" s="133" t="s">
        <v>63</v>
      </c>
      <c r="E19" s="134">
        <v>1</v>
      </c>
      <c r="F19" s="135" t="s">
        <v>64</v>
      </c>
      <c r="G19" s="134">
        <v>1</v>
      </c>
      <c r="H19" s="136" t="s">
        <v>65</v>
      </c>
      <c r="I19" s="137">
        <v>46024</v>
      </c>
      <c r="J19" s="138">
        <v>46374</v>
      </c>
      <c r="K19" s="136" t="s">
        <v>58</v>
      </c>
      <c r="L19" s="139" t="s">
        <v>50</v>
      </c>
      <c r="M19" s="140"/>
      <c r="N19" s="141"/>
      <c r="O19" s="142"/>
      <c r="P19" s="74">
        <f>Q19*$E19</f>
        <v>0</v>
      </c>
      <c r="Q19" s="143"/>
      <c r="R19" s="144">
        <f t="shared" si="0"/>
        <v>0.25142857142857145</v>
      </c>
      <c r="S19" s="145"/>
      <c r="T19" s="146"/>
      <c r="U19" s="147"/>
      <c r="V19" s="148">
        <f>W19*$E19</f>
        <v>0</v>
      </c>
      <c r="W19" s="143"/>
      <c r="X19" s="144">
        <f t="shared" si="1"/>
        <v>0.51142857142857145</v>
      </c>
      <c r="Y19" s="145"/>
      <c r="Z19" s="149"/>
      <c r="AA19" s="149"/>
      <c r="AB19" s="150">
        <f>AC19*$E19</f>
        <v>0</v>
      </c>
      <c r="AC19" s="143"/>
      <c r="AD19" s="144">
        <f t="shared" si="2"/>
        <v>0.77428571428571424</v>
      </c>
      <c r="AE19" s="145"/>
      <c r="AF19" s="149"/>
      <c r="AG19" s="149"/>
      <c r="AH19" s="150">
        <f>AI19*$E19</f>
        <v>0</v>
      </c>
      <c r="AI19" s="143"/>
      <c r="AJ19" s="151">
        <f t="shared" si="3"/>
        <v>1</v>
      </c>
    </row>
    <row r="20" spans="2:36" s="61" customFormat="1" ht="143.25" customHeight="1" thickBot="1" x14ac:dyDescent="0.25">
      <c r="B20" s="152">
        <v>7</v>
      </c>
      <c r="C20" s="153">
        <v>0.06</v>
      </c>
      <c r="D20" s="154" t="s">
        <v>66</v>
      </c>
      <c r="E20" s="155">
        <v>1</v>
      </c>
      <c r="F20" s="156" t="s">
        <v>67</v>
      </c>
      <c r="G20" s="157">
        <v>3</v>
      </c>
      <c r="H20" s="158" t="s">
        <v>68</v>
      </c>
      <c r="I20" s="159">
        <v>46118</v>
      </c>
      <c r="J20" s="160">
        <v>46387</v>
      </c>
      <c r="K20" s="158" t="s">
        <v>42</v>
      </c>
      <c r="L20" s="161" t="s">
        <v>69</v>
      </c>
      <c r="M20" s="162"/>
      <c r="N20" s="163"/>
      <c r="O20" s="164"/>
      <c r="P20" s="165">
        <f>Q20*$E20</f>
        <v>0</v>
      </c>
      <c r="Q20" s="166"/>
      <c r="R20" s="167">
        <f t="shared" si="0"/>
        <v>0</v>
      </c>
      <c r="S20" s="168"/>
      <c r="T20" s="169"/>
      <c r="U20" s="170"/>
      <c r="V20" s="171">
        <f>W20*$E20</f>
        <v>0</v>
      </c>
      <c r="W20" s="166"/>
      <c r="X20" s="167">
        <f t="shared" si="1"/>
        <v>0.31598513011152418</v>
      </c>
      <c r="Y20" s="168"/>
      <c r="Z20" s="172"/>
      <c r="AA20" s="172"/>
      <c r="AB20" s="165">
        <f>AC20*$E20</f>
        <v>0</v>
      </c>
      <c r="AC20" s="166"/>
      <c r="AD20" s="167">
        <f t="shared" si="2"/>
        <v>0.65799256505576209</v>
      </c>
      <c r="AE20" s="168"/>
      <c r="AF20" s="172"/>
      <c r="AG20" s="172"/>
      <c r="AH20" s="165">
        <f>AI20*$E20</f>
        <v>0</v>
      </c>
      <c r="AI20" s="166"/>
      <c r="AJ20" s="173">
        <f t="shared" si="3"/>
        <v>1</v>
      </c>
    </row>
    <row r="21" spans="2:36" s="61" customFormat="1" ht="345" customHeight="1" thickBot="1" x14ac:dyDescent="0.25">
      <c r="B21" s="81">
        <v>8</v>
      </c>
      <c r="C21" s="82">
        <v>0.1</v>
      </c>
      <c r="D21" s="174" t="s">
        <v>70</v>
      </c>
      <c r="E21" s="84">
        <v>0.33</v>
      </c>
      <c r="F21" s="175" t="s">
        <v>71</v>
      </c>
      <c r="G21" s="84">
        <v>1</v>
      </c>
      <c r="H21" s="88" t="s">
        <v>72</v>
      </c>
      <c r="I21" s="87">
        <v>46024</v>
      </c>
      <c r="J21" s="176">
        <v>46387</v>
      </c>
      <c r="K21" s="88" t="s">
        <v>42</v>
      </c>
      <c r="L21" s="89" t="s">
        <v>43</v>
      </c>
      <c r="M21" s="177"/>
      <c r="N21" s="91"/>
      <c r="O21" s="142"/>
      <c r="P21" s="178">
        <f>(Q21*$E21)+(Q22*$E22)+(Q23*$E23)</f>
        <v>0</v>
      </c>
      <c r="Q21" s="94"/>
      <c r="R21" s="95">
        <f t="shared" si="0"/>
        <v>0.24242424242424243</v>
      </c>
      <c r="S21" s="90"/>
      <c r="T21" s="92"/>
      <c r="U21" s="96"/>
      <c r="V21" s="179">
        <f>(W21*$E21)+(W22*$E22)+(W23*$E23)</f>
        <v>0</v>
      </c>
      <c r="W21" s="94"/>
      <c r="X21" s="95">
        <f t="shared" si="1"/>
        <v>0.49311294765840219</v>
      </c>
      <c r="Y21" s="90"/>
      <c r="Z21" s="92"/>
      <c r="AA21" s="96"/>
      <c r="AB21" s="178">
        <f>(AC21*$E21)+(AC22*$E22)+(AC23*$E23)</f>
        <v>0</v>
      </c>
      <c r="AC21" s="94"/>
      <c r="AD21" s="95">
        <f t="shared" si="2"/>
        <v>0.74655647382920109</v>
      </c>
      <c r="AE21" s="90"/>
      <c r="AF21" s="92"/>
      <c r="AG21" s="96"/>
      <c r="AH21" s="178">
        <f>(AI21*$E21)+(AI22*$E22)+(AI23*$E23)</f>
        <v>0</v>
      </c>
      <c r="AI21" s="94"/>
      <c r="AJ21" s="98">
        <f t="shared" si="3"/>
        <v>1</v>
      </c>
    </row>
    <row r="22" spans="2:36" s="61" customFormat="1" ht="162.75" customHeight="1" x14ac:dyDescent="0.2">
      <c r="B22" s="180"/>
      <c r="C22" s="181"/>
      <c r="D22" s="182"/>
      <c r="E22" s="183">
        <v>0.33</v>
      </c>
      <c r="F22" s="184" t="s">
        <v>73</v>
      </c>
      <c r="G22" s="183">
        <v>1</v>
      </c>
      <c r="H22" s="185" t="s">
        <v>74</v>
      </c>
      <c r="I22" s="186">
        <v>46118</v>
      </c>
      <c r="J22" s="186">
        <v>46387</v>
      </c>
      <c r="K22" s="185" t="s">
        <v>75</v>
      </c>
      <c r="L22" s="187" t="s">
        <v>54</v>
      </c>
      <c r="M22" s="162"/>
      <c r="N22" s="163"/>
      <c r="O22" s="164"/>
      <c r="P22" s="188"/>
      <c r="Q22" s="189"/>
      <c r="R22" s="190">
        <f t="shared" si="0"/>
        <v>0</v>
      </c>
      <c r="S22" s="191"/>
      <c r="T22" s="192"/>
      <c r="U22" s="193"/>
      <c r="V22" s="194"/>
      <c r="W22" s="189"/>
      <c r="X22" s="190">
        <f t="shared" si="1"/>
        <v>0.31598513011152418</v>
      </c>
      <c r="Y22" s="195"/>
      <c r="Z22" s="192"/>
      <c r="AA22" s="196"/>
      <c r="AB22" s="188"/>
      <c r="AC22" s="189"/>
      <c r="AD22" s="190">
        <f t="shared" si="2"/>
        <v>0.65799256505576209</v>
      </c>
      <c r="AE22" s="195"/>
      <c r="AF22" s="192"/>
      <c r="AG22" s="196"/>
      <c r="AH22" s="188"/>
      <c r="AI22" s="189"/>
      <c r="AJ22" s="197">
        <f t="shared" si="3"/>
        <v>1</v>
      </c>
    </row>
    <row r="23" spans="2:36" s="61" customFormat="1" ht="162.75" customHeight="1" thickBot="1" x14ac:dyDescent="0.25">
      <c r="B23" s="99"/>
      <c r="C23" s="100"/>
      <c r="D23" s="198"/>
      <c r="E23" s="199">
        <v>0.34</v>
      </c>
      <c r="F23" s="200" t="s">
        <v>76</v>
      </c>
      <c r="G23" s="201">
        <v>1</v>
      </c>
      <c r="H23" s="202" t="s">
        <v>77</v>
      </c>
      <c r="I23" s="106">
        <v>46148</v>
      </c>
      <c r="J23" s="106">
        <v>46203</v>
      </c>
      <c r="K23" s="202" t="s">
        <v>75</v>
      </c>
      <c r="L23" s="203" t="s">
        <v>54</v>
      </c>
      <c r="M23" s="109"/>
      <c r="N23" s="204"/>
      <c r="O23" s="111"/>
      <c r="P23" s="205"/>
      <c r="Q23" s="113"/>
      <c r="R23" s="114">
        <f t="shared" si="0"/>
        <v>0</v>
      </c>
      <c r="S23" s="206"/>
      <c r="T23" s="116"/>
      <c r="U23" s="207"/>
      <c r="V23" s="208"/>
      <c r="W23" s="113"/>
      <c r="X23" s="114">
        <f t="shared" si="1"/>
        <v>1</v>
      </c>
      <c r="Y23" s="115"/>
      <c r="Z23" s="116"/>
      <c r="AA23" s="117"/>
      <c r="AB23" s="205"/>
      <c r="AC23" s="113"/>
      <c r="AD23" s="114">
        <f t="shared" si="2"/>
        <v>1</v>
      </c>
      <c r="AE23" s="115"/>
      <c r="AF23" s="116"/>
      <c r="AG23" s="117"/>
      <c r="AH23" s="205"/>
      <c r="AI23" s="113"/>
      <c r="AJ23" s="119">
        <f t="shared" si="3"/>
        <v>1</v>
      </c>
    </row>
    <row r="24" spans="2:36" s="61" customFormat="1" ht="162.75" customHeight="1" thickBot="1" x14ac:dyDescent="0.25">
      <c r="B24" s="131">
        <v>9</v>
      </c>
      <c r="C24" s="132">
        <v>0.06</v>
      </c>
      <c r="D24" s="133" t="s">
        <v>78</v>
      </c>
      <c r="E24" s="209">
        <v>1</v>
      </c>
      <c r="F24" s="210" t="s">
        <v>79</v>
      </c>
      <c r="G24" s="211">
        <v>1</v>
      </c>
      <c r="H24" s="212" t="s">
        <v>80</v>
      </c>
      <c r="I24" s="213">
        <v>46118</v>
      </c>
      <c r="J24" s="137">
        <v>46203</v>
      </c>
      <c r="K24" s="212" t="s">
        <v>81</v>
      </c>
      <c r="L24" s="214" t="s">
        <v>43</v>
      </c>
      <c r="M24" s="215"/>
      <c r="N24" s="216"/>
      <c r="O24" s="217"/>
      <c r="P24" s="150">
        <f>Q24*$E24</f>
        <v>0</v>
      </c>
      <c r="Q24" s="143"/>
      <c r="R24" s="144">
        <f t="shared" si="0"/>
        <v>0</v>
      </c>
      <c r="S24" s="218"/>
      <c r="T24" s="146"/>
      <c r="U24" s="219"/>
      <c r="V24" s="148">
        <f>W24*$E24</f>
        <v>0</v>
      </c>
      <c r="W24" s="143"/>
      <c r="X24" s="144">
        <f t="shared" si="1"/>
        <v>1</v>
      </c>
      <c r="Y24" s="220"/>
      <c r="Z24" s="146"/>
      <c r="AA24" s="221"/>
      <c r="AB24" s="150">
        <f>AC24*$E24</f>
        <v>0</v>
      </c>
      <c r="AC24" s="143"/>
      <c r="AD24" s="144">
        <f t="shared" si="2"/>
        <v>1</v>
      </c>
      <c r="AE24" s="220"/>
      <c r="AF24" s="146"/>
      <c r="AG24" s="221"/>
      <c r="AH24" s="150">
        <f>AI24*$E24</f>
        <v>0</v>
      </c>
      <c r="AI24" s="143"/>
      <c r="AJ24" s="151">
        <f t="shared" si="3"/>
        <v>1</v>
      </c>
    </row>
    <row r="25" spans="2:36" s="61" customFormat="1" ht="162.75" customHeight="1" x14ac:dyDescent="0.2">
      <c r="B25" s="222">
        <v>10</v>
      </c>
      <c r="C25" s="223">
        <v>0.11</v>
      </c>
      <c r="D25" s="224" t="s">
        <v>82</v>
      </c>
      <c r="E25" s="225">
        <v>0.25</v>
      </c>
      <c r="F25" s="226" t="s">
        <v>83</v>
      </c>
      <c r="G25" s="227">
        <v>3</v>
      </c>
      <c r="H25" s="228" t="s">
        <v>84</v>
      </c>
      <c r="I25" s="229">
        <v>46083</v>
      </c>
      <c r="J25" s="229">
        <v>46387</v>
      </c>
      <c r="K25" s="228" t="s">
        <v>85</v>
      </c>
      <c r="L25" s="230" t="s">
        <v>86</v>
      </c>
      <c r="M25" s="231"/>
      <c r="N25" s="232"/>
      <c r="O25" s="233"/>
      <c r="P25" s="234">
        <f>(Q25*$E25)+(Q26*$E26)+(Q27*$E27)+(Q28*$E28)</f>
        <v>0</v>
      </c>
      <c r="Q25" s="235"/>
      <c r="R25" s="236">
        <f t="shared" si="0"/>
        <v>9.5394736842105268E-2</v>
      </c>
      <c r="S25" s="237"/>
      <c r="T25" s="238"/>
      <c r="U25" s="239"/>
      <c r="V25" s="240">
        <f>(W25*$E25)+(W26*$E26)+(W27*$E27)+(W28*$E28)</f>
        <v>0</v>
      </c>
      <c r="W25" s="235"/>
      <c r="X25" s="236">
        <f t="shared" si="1"/>
        <v>0.39473684210526316</v>
      </c>
      <c r="Y25" s="241"/>
      <c r="Z25" s="238"/>
      <c r="AA25" s="242"/>
      <c r="AB25" s="234">
        <f>(AC25*$E25)+(AC26*$E26)+(AC27*$E27)+(AC28*$E28)</f>
        <v>0</v>
      </c>
      <c r="AC25" s="235"/>
      <c r="AD25" s="236">
        <f t="shared" si="2"/>
        <v>0.69736842105263153</v>
      </c>
      <c r="AE25" s="241"/>
      <c r="AF25" s="238"/>
      <c r="AG25" s="242"/>
      <c r="AH25" s="234">
        <f>(AI25*$E25)+(AI26*$E26)+(AI27*$E27)+(AI28*$E28)</f>
        <v>0</v>
      </c>
      <c r="AI25" s="235"/>
      <c r="AJ25" s="243">
        <f t="shared" si="3"/>
        <v>1</v>
      </c>
    </row>
    <row r="26" spans="2:36" s="61" customFormat="1" ht="162.75" customHeight="1" x14ac:dyDescent="0.2">
      <c r="B26" s="180"/>
      <c r="C26" s="181"/>
      <c r="D26" s="182"/>
      <c r="E26" s="183">
        <v>0.25</v>
      </c>
      <c r="F26" s="244" t="s">
        <v>87</v>
      </c>
      <c r="G26" s="245">
        <v>4</v>
      </c>
      <c r="H26" s="246" t="s">
        <v>88</v>
      </c>
      <c r="I26" s="186">
        <v>46037</v>
      </c>
      <c r="J26" s="186">
        <v>46387</v>
      </c>
      <c r="K26" s="246" t="s">
        <v>85</v>
      </c>
      <c r="L26" s="247" t="s">
        <v>89</v>
      </c>
      <c r="M26" s="248"/>
      <c r="N26" s="249"/>
      <c r="O26" s="250"/>
      <c r="P26" s="251"/>
      <c r="Q26" s="189"/>
      <c r="R26" s="190">
        <f t="shared" si="0"/>
        <v>0.21428571428571427</v>
      </c>
      <c r="S26" s="191"/>
      <c r="T26" s="192"/>
      <c r="U26" s="193"/>
      <c r="V26" s="252"/>
      <c r="W26" s="189"/>
      <c r="X26" s="190">
        <f t="shared" si="1"/>
        <v>0.47428571428571431</v>
      </c>
      <c r="Y26" s="195"/>
      <c r="Z26" s="192"/>
      <c r="AA26" s="196"/>
      <c r="AB26" s="251"/>
      <c r="AC26" s="189"/>
      <c r="AD26" s="190">
        <f t="shared" si="2"/>
        <v>0.7371428571428571</v>
      </c>
      <c r="AE26" s="195"/>
      <c r="AF26" s="192"/>
      <c r="AG26" s="196"/>
      <c r="AH26" s="251"/>
      <c r="AI26" s="189"/>
      <c r="AJ26" s="197">
        <f t="shared" si="3"/>
        <v>1</v>
      </c>
    </row>
    <row r="27" spans="2:36" s="61" customFormat="1" ht="162.75" customHeight="1" x14ac:dyDescent="0.2">
      <c r="B27" s="180"/>
      <c r="C27" s="181"/>
      <c r="D27" s="182"/>
      <c r="E27" s="183">
        <v>0.25</v>
      </c>
      <c r="F27" s="244" t="s">
        <v>90</v>
      </c>
      <c r="G27" s="245">
        <v>4</v>
      </c>
      <c r="H27" s="246" t="s">
        <v>91</v>
      </c>
      <c r="I27" s="186">
        <v>46055</v>
      </c>
      <c r="J27" s="186">
        <v>46387</v>
      </c>
      <c r="K27" s="246" t="s">
        <v>85</v>
      </c>
      <c r="L27" s="247" t="s">
        <v>43</v>
      </c>
      <c r="M27" s="248"/>
      <c r="N27" s="249"/>
      <c r="O27" s="250"/>
      <c r="P27" s="251"/>
      <c r="Q27" s="189"/>
      <c r="R27" s="190">
        <f t="shared" si="0"/>
        <v>0.1716867469879518</v>
      </c>
      <c r="S27" s="191"/>
      <c r="T27" s="192"/>
      <c r="U27" s="193"/>
      <c r="V27" s="252"/>
      <c r="W27" s="189"/>
      <c r="X27" s="190">
        <f t="shared" si="1"/>
        <v>0.44578313253012047</v>
      </c>
      <c r="Y27" s="195"/>
      <c r="Z27" s="192"/>
      <c r="AA27" s="196"/>
      <c r="AB27" s="251"/>
      <c r="AC27" s="189"/>
      <c r="AD27" s="190">
        <f t="shared" si="2"/>
        <v>0.72289156626506024</v>
      </c>
      <c r="AE27" s="195"/>
      <c r="AF27" s="192"/>
      <c r="AG27" s="196"/>
      <c r="AH27" s="251"/>
      <c r="AI27" s="189"/>
      <c r="AJ27" s="197">
        <f t="shared" si="3"/>
        <v>1</v>
      </c>
    </row>
    <row r="28" spans="2:36" s="61" customFormat="1" ht="162.75" customHeight="1" thickBot="1" x14ac:dyDescent="0.25">
      <c r="B28" s="253"/>
      <c r="C28" s="254"/>
      <c r="D28" s="255"/>
      <c r="E28" s="256">
        <v>0.25</v>
      </c>
      <c r="F28" s="257" t="s">
        <v>92</v>
      </c>
      <c r="G28" s="258">
        <v>48</v>
      </c>
      <c r="H28" s="259" t="s">
        <v>93</v>
      </c>
      <c r="I28" s="260">
        <v>46035</v>
      </c>
      <c r="J28" s="260">
        <v>46387</v>
      </c>
      <c r="K28" s="259" t="s">
        <v>85</v>
      </c>
      <c r="L28" s="261" t="s">
        <v>54</v>
      </c>
      <c r="M28" s="262"/>
      <c r="N28" s="263"/>
      <c r="O28" s="264"/>
      <c r="P28" s="265"/>
      <c r="Q28" s="266"/>
      <c r="R28" s="267">
        <f t="shared" si="0"/>
        <v>0.21875</v>
      </c>
      <c r="S28" s="268"/>
      <c r="T28" s="269"/>
      <c r="U28" s="270"/>
      <c r="V28" s="271"/>
      <c r="W28" s="266"/>
      <c r="X28" s="267">
        <f t="shared" si="1"/>
        <v>0.47727272727272729</v>
      </c>
      <c r="Y28" s="262"/>
      <c r="Z28" s="269"/>
      <c r="AA28" s="272"/>
      <c r="AB28" s="265"/>
      <c r="AC28" s="266"/>
      <c r="AD28" s="267">
        <f t="shared" si="2"/>
        <v>0.73863636363636365</v>
      </c>
      <c r="AE28" s="262"/>
      <c r="AF28" s="269"/>
      <c r="AG28" s="272"/>
      <c r="AH28" s="265"/>
      <c r="AI28" s="266"/>
      <c r="AJ28" s="273">
        <f t="shared" si="3"/>
        <v>1</v>
      </c>
    </row>
    <row r="29" spans="2:36" s="61" customFormat="1" ht="361.5" customHeight="1" x14ac:dyDescent="0.2">
      <c r="B29" s="222">
        <v>11</v>
      </c>
      <c r="C29" s="223">
        <v>7.0000000000000007E-2</v>
      </c>
      <c r="D29" s="274" t="s">
        <v>94</v>
      </c>
      <c r="E29" s="225">
        <v>0.1</v>
      </c>
      <c r="F29" s="275" t="s">
        <v>95</v>
      </c>
      <c r="G29" s="276">
        <v>1</v>
      </c>
      <c r="H29" s="277" t="s">
        <v>96</v>
      </c>
      <c r="I29" s="278">
        <v>46055</v>
      </c>
      <c r="J29" s="278">
        <v>46142</v>
      </c>
      <c r="K29" s="277" t="s">
        <v>97</v>
      </c>
      <c r="L29" s="279" t="s">
        <v>98</v>
      </c>
      <c r="M29" s="231"/>
      <c r="N29" s="232"/>
      <c r="O29" s="233"/>
      <c r="P29" s="234">
        <f>(Q29*$E29)+(Q30*$E30)</f>
        <v>0</v>
      </c>
      <c r="Q29" s="235"/>
      <c r="R29" s="236">
        <f t="shared" si="0"/>
        <v>0.65517241379310343</v>
      </c>
      <c r="S29" s="237"/>
      <c r="T29" s="238"/>
      <c r="U29" s="239"/>
      <c r="V29" s="240">
        <f>(W29*$E29)+(W30*$E30)</f>
        <v>0</v>
      </c>
      <c r="W29" s="235"/>
      <c r="X29" s="236">
        <f t="shared" si="1"/>
        <v>1</v>
      </c>
      <c r="Y29" s="241"/>
      <c r="Z29" s="238"/>
      <c r="AA29" s="242"/>
      <c r="AB29" s="234">
        <f>(AC29*$E29)+(AC30*$E30)</f>
        <v>0</v>
      </c>
      <c r="AC29" s="235"/>
      <c r="AD29" s="236">
        <f t="shared" si="2"/>
        <v>1</v>
      </c>
      <c r="AE29" s="241"/>
      <c r="AF29" s="238"/>
      <c r="AG29" s="242"/>
      <c r="AH29" s="234">
        <f>(AI29*$E29)+(AI30*$E30)</f>
        <v>0</v>
      </c>
      <c r="AI29" s="235"/>
      <c r="AJ29" s="243">
        <f t="shared" si="3"/>
        <v>1</v>
      </c>
    </row>
    <row r="30" spans="2:36" s="61" customFormat="1" ht="162.75" customHeight="1" thickBot="1" x14ac:dyDescent="0.25">
      <c r="B30" s="99"/>
      <c r="C30" s="100"/>
      <c r="D30" s="280"/>
      <c r="E30" s="199">
        <v>0.9</v>
      </c>
      <c r="F30" s="200" t="s">
        <v>99</v>
      </c>
      <c r="G30" s="199">
        <v>1</v>
      </c>
      <c r="H30" s="202" t="s">
        <v>100</v>
      </c>
      <c r="I30" s="281">
        <v>46146</v>
      </c>
      <c r="J30" s="281">
        <v>46387</v>
      </c>
      <c r="K30" s="202" t="s">
        <v>97</v>
      </c>
      <c r="L30" s="282" t="s">
        <v>101</v>
      </c>
      <c r="M30" s="109"/>
      <c r="N30" s="204"/>
      <c r="O30" s="111"/>
      <c r="P30" s="112"/>
      <c r="Q30" s="113"/>
      <c r="R30" s="114">
        <f t="shared" si="0"/>
        <v>0</v>
      </c>
      <c r="S30" s="206"/>
      <c r="T30" s="116"/>
      <c r="U30" s="207"/>
      <c r="V30" s="118"/>
      <c r="W30" s="113"/>
      <c r="X30" s="114">
        <f t="shared" si="1"/>
        <v>0.23651452282157676</v>
      </c>
      <c r="Y30" s="115"/>
      <c r="Z30" s="116"/>
      <c r="AA30" s="117"/>
      <c r="AB30" s="112"/>
      <c r="AC30" s="113"/>
      <c r="AD30" s="114">
        <f t="shared" si="2"/>
        <v>0.61825726141078841</v>
      </c>
      <c r="AE30" s="115"/>
      <c r="AF30" s="116"/>
      <c r="AG30" s="117"/>
      <c r="AH30" s="112"/>
      <c r="AI30" s="113"/>
      <c r="AJ30" s="119">
        <f t="shared" si="3"/>
        <v>1</v>
      </c>
    </row>
    <row r="31" spans="2:36" s="61" customFormat="1" ht="90.75" customHeight="1" x14ac:dyDescent="0.2">
      <c r="B31" s="81">
        <v>12</v>
      </c>
      <c r="C31" s="82">
        <v>0.08</v>
      </c>
      <c r="D31" s="283" t="s">
        <v>102</v>
      </c>
      <c r="E31" s="284">
        <v>0.34</v>
      </c>
      <c r="F31" s="285" t="s">
        <v>103</v>
      </c>
      <c r="G31" s="286">
        <v>2</v>
      </c>
      <c r="H31" s="287" t="s">
        <v>104</v>
      </c>
      <c r="I31" s="87">
        <v>46055</v>
      </c>
      <c r="J31" s="288">
        <v>46295</v>
      </c>
      <c r="K31" s="287" t="s">
        <v>97</v>
      </c>
      <c r="L31" s="289" t="s">
        <v>85</v>
      </c>
      <c r="M31" s="290"/>
      <c r="N31" s="72"/>
      <c r="O31" s="291"/>
      <c r="P31" s="178">
        <f>(Q31*$E31)+(Q32*$E32)+(Q33*$E33)</f>
        <v>0</v>
      </c>
      <c r="Q31" s="94"/>
      <c r="R31" s="95">
        <f t="shared" si="0"/>
        <v>0.23749999999999999</v>
      </c>
      <c r="S31" s="90"/>
      <c r="T31" s="92"/>
      <c r="U31" s="96"/>
      <c r="V31" s="179">
        <f>(W31*$E31)+(W32*$E32)+(W33*$E33)</f>
        <v>0</v>
      </c>
      <c r="W31" s="94"/>
      <c r="X31" s="95">
        <f t="shared" si="1"/>
        <v>0.6166666666666667</v>
      </c>
      <c r="Y31" s="90"/>
      <c r="Z31" s="92"/>
      <c r="AA31" s="96"/>
      <c r="AB31" s="178">
        <f>(AC31*$E31)+(AC32*$E32)+(AC33*$E33)</f>
        <v>0</v>
      </c>
      <c r="AC31" s="94"/>
      <c r="AD31" s="95">
        <f t="shared" si="2"/>
        <v>1</v>
      </c>
      <c r="AE31" s="90"/>
      <c r="AF31" s="92"/>
      <c r="AG31" s="96"/>
      <c r="AH31" s="178">
        <f>(AI31*$E31)+(AI32*$E32)+(AI33*$E33)</f>
        <v>0</v>
      </c>
      <c r="AI31" s="94"/>
      <c r="AJ31" s="98">
        <f t="shared" si="3"/>
        <v>1</v>
      </c>
    </row>
    <row r="32" spans="2:36" s="61" customFormat="1" ht="90.75" customHeight="1" x14ac:dyDescent="0.2">
      <c r="B32" s="180"/>
      <c r="C32" s="181"/>
      <c r="D32" s="292"/>
      <c r="E32" s="183">
        <v>0.33</v>
      </c>
      <c r="F32" s="244" t="s">
        <v>105</v>
      </c>
      <c r="G32" s="245">
        <v>2</v>
      </c>
      <c r="H32" s="246" t="s">
        <v>106</v>
      </c>
      <c r="I32" s="186">
        <v>46118</v>
      </c>
      <c r="J32" s="293">
        <v>46384</v>
      </c>
      <c r="K32" s="246" t="s">
        <v>97</v>
      </c>
      <c r="L32" s="294" t="s">
        <v>107</v>
      </c>
      <c r="M32" s="295"/>
      <c r="N32" s="296"/>
      <c r="O32" s="297"/>
      <c r="P32" s="188"/>
      <c r="Q32" s="189"/>
      <c r="R32" s="190">
        <f t="shared" si="0"/>
        <v>0</v>
      </c>
      <c r="S32" s="195"/>
      <c r="T32" s="192"/>
      <c r="U32" s="196"/>
      <c r="V32" s="194"/>
      <c r="W32" s="189"/>
      <c r="X32" s="190">
        <f t="shared" si="1"/>
        <v>0.31954887218045114</v>
      </c>
      <c r="Y32" s="195"/>
      <c r="Z32" s="192"/>
      <c r="AA32" s="196"/>
      <c r="AB32" s="188"/>
      <c r="AC32" s="189"/>
      <c r="AD32" s="190">
        <f t="shared" si="2"/>
        <v>0.66541353383458646</v>
      </c>
      <c r="AE32" s="195"/>
      <c r="AF32" s="192"/>
      <c r="AG32" s="196"/>
      <c r="AH32" s="188"/>
      <c r="AI32" s="189"/>
      <c r="AJ32" s="197">
        <f t="shared" si="3"/>
        <v>1</v>
      </c>
    </row>
    <row r="33" spans="2:36" s="61" customFormat="1" ht="159" customHeight="1" thickBot="1" x14ac:dyDescent="0.25">
      <c r="B33" s="99"/>
      <c r="C33" s="100"/>
      <c r="D33" s="298"/>
      <c r="E33" s="199">
        <v>0.33</v>
      </c>
      <c r="F33" s="299" t="s">
        <v>108</v>
      </c>
      <c r="G33" s="199">
        <v>1</v>
      </c>
      <c r="H33" s="202" t="s">
        <v>109</v>
      </c>
      <c r="I33" s="106">
        <v>46024</v>
      </c>
      <c r="J33" s="106">
        <v>46387</v>
      </c>
      <c r="K33" s="202" t="s">
        <v>110</v>
      </c>
      <c r="L33" s="203" t="s">
        <v>54</v>
      </c>
      <c r="M33" s="300"/>
      <c r="N33" s="301"/>
      <c r="O33" s="302"/>
      <c r="P33" s="205"/>
      <c r="Q33" s="113"/>
      <c r="R33" s="114">
        <f t="shared" si="0"/>
        <v>0.24242424242424243</v>
      </c>
      <c r="S33" s="115"/>
      <c r="T33" s="116"/>
      <c r="U33" s="117"/>
      <c r="V33" s="208"/>
      <c r="W33" s="113"/>
      <c r="X33" s="114">
        <f t="shared" si="1"/>
        <v>0.49311294765840219</v>
      </c>
      <c r="Y33" s="115"/>
      <c r="Z33" s="116"/>
      <c r="AA33" s="117"/>
      <c r="AB33" s="205"/>
      <c r="AC33" s="113"/>
      <c r="AD33" s="114">
        <f t="shared" si="2"/>
        <v>0.74655647382920109</v>
      </c>
      <c r="AE33" s="262"/>
      <c r="AF33" s="269"/>
      <c r="AG33" s="272"/>
      <c r="AH33" s="303"/>
      <c r="AI33" s="266"/>
      <c r="AJ33" s="273">
        <f t="shared" si="3"/>
        <v>1</v>
      </c>
    </row>
    <row r="34" spans="2:36" s="61" customFormat="1" ht="208.5" customHeight="1" thickBot="1" x14ac:dyDescent="0.25">
      <c r="B34" s="131">
        <v>13</v>
      </c>
      <c r="C34" s="132">
        <v>0.06</v>
      </c>
      <c r="D34" s="304" t="s">
        <v>111</v>
      </c>
      <c r="E34" s="305">
        <v>1</v>
      </c>
      <c r="F34" s="306" t="s">
        <v>112</v>
      </c>
      <c r="G34" s="307">
        <v>1</v>
      </c>
      <c r="H34" s="308" t="s">
        <v>113</v>
      </c>
      <c r="I34" s="309">
        <v>46041</v>
      </c>
      <c r="J34" s="309">
        <v>46387</v>
      </c>
      <c r="K34" s="308" t="s">
        <v>97</v>
      </c>
      <c r="L34" s="310" t="s">
        <v>50</v>
      </c>
      <c r="M34" s="311"/>
      <c r="N34" s="312"/>
      <c r="O34" s="127"/>
      <c r="P34" s="74">
        <f>Q34*$E34</f>
        <v>0</v>
      </c>
      <c r="Q34" s="75"/>
      <c r="R34" s="76">
        <f t="shared" si="0"/>
        <v>0.20520231213872833</v>
      </c>
      <c r="S34" s="124"/>
      <c r="T34" s="78"/>
      <c r="U34" s="73"/>
      <c r="V34" s="79">
        <f>W34*$E34</f>
        <v>0</v>
      </c>
      <c r="W34" s="75"/>
      <c r="X34" s="76">
        <f t="shared" si="1"/>
        <v>0.46820809248554912</v>
      </c>
      <c r="Y34" s="124"/>
      <c r="Z34" s="78"/>
      <c r="AA34" s="73"/>
      <c r="AB34" s="74">
        <f>AC34*$E34</f>
        <v>0</v>
      </c>
      <c r="AC34" s="75"/>
      <c r="AD34" s="76">
        <f t="shared" si="2"/>
        <v>0.73410404624277459</v>
      </c>
      <c r="AE34" s="313"/>
      <c r="AF34" s="169"/>
      <c r="AG34" s="314"/>
      <c r="AH34" s="165">
        <f>AI34*$E34</f>
        <v>0</v>
      </c>
      <c r="AI34" s="166"/>
      <c r="AJ34" s="173">
        <f t="shared" si="3"/>
        <v>1</v>
      </c>
    </row>
    <row r="35" spans="2:36" s="61" customFormat="1" ht="408.75" customHeight="1" thickBot="1" x14ac:dyDescent="0.25">
      <c r="B35" s="315">
        <v>14</v>
      </c>
      <c r="C35" s="132">
        <v>0.06</v>
      </c>
      <c r="D35" s="212" t="s">
        <v>114</v>
      </c>
      <c r="E35" s="209">
        <v>1</v>
      </c>
      <c r="F35" s="135" t="s">
        <v>115</v>
      </c>
      <c r="G35" s="316">
        <v>1</v>
      </c>
      <c r="H35" s="317" t="s">
        <v>116</v>
      </c>
      <c r="I35" s="137">
        <v>46069</v>
      </c>
      <c r="J35" s="137">
        <v>46371</v>
      </c>
      <c r="K35" s="317" t="s">
        <v>97</v>
      </c>
      <c r="L35" s="318" t="s">
        <v>98</v>
      </c>
      <c r="M35" s="319"/>
      <c r="N35" s="141"/>
      <c r="O35" s="142"/>
      <c r="P35" s="150">
        <f>Q35*$E35</f>
        <v>0</v>
      </c>
      <c r="Q35" s="143"/>
      <c r="R35" s="144">
        <f t="shared" si="0"/>
        <v>0.14238410596026491</v>
      </c>
      <c r="S35" s="220"/>
      <c r="T35" s="146"/>
      <c r="U35" s="221"/>
      <c r="V35" s="148">
        <f>W35*$E35</f>
        <v>0</v>
      </c>
      <c r="W35" s="143"/>
      <c r="X35" s="144">
        <f t="shared" si="1"/>
        <v>0.44370860927152317</v>
      </c>
      <c r="Y35" s="220"/>
      <c r="Z35" s="146"/>
      <c r="AA35" s="221"/>
      <c r="AB35" s="150">
        <f>AC35*$E35</f>
        <v>0</v>
      </c>
      <c r="AC35" s="143"/>
      <c r="AD35" s="144">
        <f t="shared" si="2"/>
        <v>0.7483443708609272</v>
      </c>
      <c r="AE35" s="220"/>
      <c r="AF35" s="146"/>
      <c r="AG35" s="221"/>
      <c r="AH35" s="150">
        <f>AI35*$E35</f>
        <v>0</v>
      </c>
      <c r="AI35" s="143"/>
      <c r="AJ35" s="151">
        <f t="shared" si="3"/>
        <v>1</v>
      </c>
    </row>
    <row r="36" spans="2:36" ht="25.5" customHeight="1" thickBot="1" x14ac:dyDescent="0.3">
      <c r="C36" s="320">
        <f>SUM(C13:C35)</f>
        <v>1</v>
      </c>
      <c r="F36" s="321"/>
      <c r="G36" s="322"/>
      <c r="H36" s="321"/>
      <c r="I36" s="323"/>
      <c r="J36" s="324"/>
      <c r="K36" s="334"/>
      <c r="L36" s="321"/>
      <c r="M36" s="325" t="s">
        <v>117</v>
      </c>
      <c r="N36" s="326"/>
      <c r="O36" s="327"/>
      <c r="P36" s="328">
        <f>(P13*$C13)+(P14*$C14)+(P16*$C16)+(P17*$C17)+(P18*$C18)+(P19*$C19)+(P20*$C20)+(P21*$C21)+(P24*$C24)+(P25*$C25)+(P29*$C29)+(P31*$C31)+(P34*$C34)+(P35*$C35)</f>
        <v>0</v>
      </c>
      <c r="Q36" s="329">
        <f>(Q13*$E13)*$C13+((Q14*$E14)+(Q15*$E15))*$C14+(Q16*$E16)*$C16+(Q17*$E17)*$C17+(Q18*$E18)*$C18+(Q19*$E19)*$C19+(Q20*$E20)*$C20+((Q21*$E21)+(Q22*$E22)+(Q23*$E23))*$C21+(Q24*$E24)*$C24+((Q25*$E25)+(Q26*$E26)+(Q27*$E27)+(Q28*$E28))*$C25+((Q29*$E29)+(Q30*$E30))*$C29+((Q31*$E31)+(Q32*$E32)+(Q33*$E33))*$C31+(Q34*$E34)*$C34+(Q35*$E35)*$C34</f>
        <v>0</v>
      </c>
      <c r="R36" s="330">
        <f>(R13*$E13)*$C13+((R14*$E14)+(R15*$E15))*$C14+(R16*$E16)*$C16+(R17*$E17)*$C17+(R18*$E18)*$C18+(R19*$E19)*$C19+(R20*$E20)*$C20+((R21*$E21)+(R22*$E22)+(R23*$E23))*$C21+(R24*$E24)*$C24+((R25*$E25)+(R26*$E26)+(R27*$E27)+(R28*$E28))*$C25+((R29*$E29)+(R30*$E30))*$C29+((R31*$E31)+(R32*$E32)+(R33*$E33))*$C31+(R34*$E34)*$C34+(R35*$E35)*$C35</f>
        <v>0.18460030990945164</v>
      </c>
      <c r="S36" s="325" t="s">
        <v>117</v>
      </c>
      <c r="T36" s="326"/>
      <c r="U36" s="327"/>
      <c r="V36" s="331">
        <f>(V13*$C13)+(V14*$C14)+(V16*$C16)+(V17*$C17)+(V18*$C18)+(V19*$C19)+(V20*$C20)+(V21*$C21)+(V24*$C24)+(V25*$C25)+(V29*$C29)+(V31*$C31)+(V34*$C34)+(V35*$C35)</f>
        <v>0</v>
      </c>
      <c r="W36" s="329">
        <f>(W13*$E13)*$C13+((W14*$E14)+(W15*$E15))*$C14+(W16*$E16)*$C16+(W17*$E17)*$C17+(W18*$E18)*$C18+(W19*$E19)*$C19+(W20*$E20)*$C20+((W21*$E21)+(W22*$E22)+(W23*$E23))*$C21+(W24*$E24)*$C24+((W25*$E25)+(W26*$E26)+(W27*$E27)+(W28*$E28))*$C25+((W29*$E29)+(W30*$E30))*$C29+((W31*$E31)+(W32*$E32)+(W33*$E33))*$C31+(W34*$E34)*$C34+(W35*$E35)*$C34</f>
        <v>0</v>
      </c>
      <c r="X36" s="330">
        <f>(X13*$E13)*$C13+((X14*$E14)+(X15*$E15))*$C14+(X16*$E16)*$C16+(X17*$E17)*$C17+(X18*$E18)*$C18+(X19*$E19)*$C19+(X20*$E20)*$C20+((X21*$E21)+(X22*$E22)+(X23*$E23))*$C21+(X24*$E24)*$C24+((X25*$E25)+(X26*$E26)+(X27*$E27)+(X28*$E28))*$C25+((X29*$E29)+(X30*$E30))*$C29+((X31*$E31)+(X32*$E32)+(X33*$E33))*$C31+(X34*$E34)*$C34+(X35*$E35)*$C35</f>
        <v>0.49152141037355185</v>
      </c>
      <c r="Y36" s="325" t="s">
        <v>117</v>
      </c>
      <c r="Z36" s="326"/>
      <c r="AA36" s="327"/>
      <c r="AB36" s="328">
        <f>(AB13*$C13)+(AB14*$C14)+(AB16*$C16)+(AB17*$C17)+(AB18*$C18)+(AB19*$C19)+(AB20*$C20)+(AB21*$C21)+(AB24*$C24)+(AB25*$C25)+(AB29*$C29)+(AB31*$C31)+(AB34*$C34)+(AB35*$C35)</f>
        <v>0</v>
      </c>
      <c r="AC36" s="329">
        <f>(AC13*$E13)*$C13+((AC14*$E14)+(AC15*$E15))*$C14+(AC16*$E16)*$C16+(AC17*$E17)*$C17+(AC18*$E18)*$C18+(AC19*$E19)*$C19+(AC20*$E20)*$C20+((AC21*$E21)+(AC22*$E22)+(AC23*$E23))*$C21+(AC24*$E24)*$C24+((AC25*$E25)+(AC26*$E26)+(AC27*$E27)+(AC28*$E28))*$C25+((AC29*$E29)+(AC30*$E30))*$C29+((AC31*$E31)+(AC32*$E32)+(AC33*$E33))*$C31+(AC34*$E34)*$C34+(AC35*$E35)*$C34</f>
        <v>0</v>
      </c>
      <c r="AD36" s="330">
        <f>(AD13*$E13)*$C13+((AD14*$E14)+(AD15*$E15))*$C14+(AD16*$E16)*$C16+(AD17*$E17)*$C17+(AD18*$E18)*$C18+(AD19*$E19)*$C19+(AD20*$E20)*$C20+((AD21*$E21)+(AD22*$E22)+(AD23*$E23))*$C21+(AD24*$E24)*$C24+((AD25*$E25)+(AD26*$E26)+(AD27*$E27)+(AD28*$E28))*$C25+((AD29*$E29)+(AD30*$E30))*$C29+((AD31*$E31)+(AD32*$E32)+(AD33*$E33))*$C31+(AD34*$E34)*$C34+(AD35*$E35)*$C35</f>
        <v>0.78086741259455827</v>
      </c>
      <c r="AE36" s="325" t="s">
        <v>117</v>
      </c>
      <c r="AF36" s="326"/>
      <c r="AG36" s="327"/>
      <c r="AH36" s="328">
        <f>(AH13*$C13)+(AH14*$C14)+(AH16*$C16)+(AH17*$C17)+(AH18*$C18)+(AH19*$C19)+(AH20*$C20)+(AH21*$C21)+(AH24*$C24)+(AH25*$C25)+(AH29*$C29)+(AH31*$C31)+(AH34*$C34)+(AH35*$C35)</f>
        <v>0</v>
      </c>
      <c r="AI36" s="329">
        <f>(AI13*$E13)*$C13+((AI14*$E14)+(AI15*$E15))*$C14+(AI16*$E16)*$C16+(AI17*$E17)*$C17+(AI18*$E18)*$C18+(AI19*$E19)*$C19+(AI20*$E20)*$C20+((AI21*$E21)+(AI22*$E22)+(AI23*$E23))*$C21+(AI24*$E24)*$C24+((AI25*$E25)+(AI26*$E26)+(AI27*$E27)+(AI28*$E28))*$C25+((AI29*$E29)+(AI30*$E30))*$C29+((AI31*$E31)+(AI32*$E32)+(AI33*$E33))*$C31+(AI34*$E34)*$C34+(AI35*$E35)*$C34</f>
        <v>0</v>
      </c>
      <c r="AJ36" s="332">
        <f>(AJ13*$E13)*$C13+((AJ14*$E14)+(AJ15*$E15))*$C14+(AJ16*$E16)*$C16+(AJ17*$E17)*$C17+(AJ18*$E18)*$C18+(AJ19*$E19)*$C19+(AJ20*$E20)*$C20+((AJ21*$E21)+(AJ22*$E22)+(AJ23*$E23))*$C21+(AJ24*$E24)*$C24+((AJ25*$E25)+(AJ26*$E26)+(AJ27*$E27)+(AJ28*$E28))*$C25+((AJ29*$E29)+(AJ30*$E30))*$C29+((AJ31*$E31)+(AJ32*$E32)+(AJ33*$E33))*$C31+(AJ34*$E34)*$C34+(AJ35*$E35)*$C35</f>
        <v>1</v>
      </c>
    </row>
    <row r="37" spans="2:36" ht="13.5" customHeight="1" x14ac:dyDescent="0.25">
      <c r="F37" s="321"/>
      <c r="G37" s="322"/>
      <c r="H37" s="321"/>
      <c r="I37" s="323"/>
      <c r="J37" s="323"/>
      <c r="K37" s="334"/>
      <c r="L37" s="321"/>
    </row>
    <row r="38" spans="2:36" ht="13.5" customHeight="1" x14ac:dyDescent="0.25">
      <c r="K38" s="1"/>
    </row>
    <row r="39" spans="2:36" ht="13.5" customHeight="1" x14ac:dyDescent="0.25">
      <c r="K39" s="1"/>
    </row>
    <row r="40" spans="2:36" ht="13.5" customHeight="1" x14ac:dyDescent="0.25">
      <c r="K40" s="1"/>
    </row>
    <row r="41" spans="2:36" ht="13.5" customHeight="1" x14ac:dyDescent="0.25">
      <c r="K41" s="1"/>
    </row>
    <row r="42" spans="2:36" ht="13.5" customHeight="1" x14ac:dyDescent="0.25">
      <c r="K42" s="1"/>
    </row>
    <row r="43" spans="2:36" ht="13.5" customHeight="1" x14ac:dyDescent="0.25">
      <c r="K43" s="1"/>
    </row>
  </sheetData>
  <protectedRanges>
    <protectedRange sqref="K12:L12 E12:H12" name="Simulado"/>
    <protectedRange sqref="E13:L13 G17 I17:J17 I18 I19:J19 I20:I21 F14:L16" name="Simulado_1"/>
  </protectedRanges>
  <mergeCells count="67">
    <mergeCell ref="L36:L37"/>
    <mergeCell ref="M36:O36"/>
    <mergeCell ref="S36:U36"/>
    <mergeCell ref="Y36:AA36"/>
    <mergeCell ref="AE36:AG36"/>
    <mergeCell ref="F36:F37"/>
    <mergeCell ref="G36:G37"/>
    <mergeCell ref="H36:H37"/>
    <mergeCell ref="I36:I37"/>
    <mergeCell ref="J36:J37"/>
    <mergeCell ref="K36:K37"/>
    <mergeCell ref="AH29:AH30"/>
    <mergeCell ref="B31:B33"/>
    <mergeCell ref="C31:C33"/>
    <mergeCell ref="D31:D33"/>
    <mergeCell ref="P31:P33"/>
    <mergeCell ref="V31:V33"/>
    <mergeCell ref="AB31:AB33"/>
    <mergeCell ref="AH31:AH33"/>
    <mergeCell ref="B29:B30"/>
    <mergeCell ref="C29:C30"/>
    <mergeCell ref="D29:D30"/>
    <mergeCell ref="P29:P30"/>
    <mergeCell ref="V29:V30"/>
    <mergeCell ref="AB29:AB30"/>
    <mergeCell ref="AH21:AH23"/>
    <mergeCell ref="B25:B28"/>
    <mergeCell ref="C25:C28"/>
    <mergeCell ref="D25:D28"/>
    <mergeCell ref="P25:P28"/>
    <mergeCell ref="V25:V28"/>
    <mergeCell ref="AB25:AB28"/>
    <mergeCell ref="AH25:AH28"/>
    <mergeCell ref="B21:B23"/>
    <mergeCell ref="C21:C23"/>
    <mergeCell ref="D21:D23"/>
    <mergeCell ref="P21:P23"/>
    <mergeCell ref="V21:V23"/>
    <mergeCell ref="AB21:AB23"/>
    <mergeCell ref="Y11:AC11"/>
    <mergeCell ref="AE11:AI11"/>
    <mergeCell ref="B14:B15"/>
    <mergeCell ref="C14:C15"/>
    <mergeCell ref="D14:D15"/>
    <mergeCell ref="P14:P15"/>
    <mergeCell ref="V14:V15"/>
    <mergeCell ref="AB14:AB15"/>
    <mergeCell ref="AH14:AH15"/>
    <mergeCell ref="B10:E10"/>
    <mergeCell ref="F10:L10"/>
    <mergeCell ref="B11:E11"/>
    <mergeCell ref="F11:L11"/>
    <mergeCell ref="M11:Q11"/>
    <mergeCell ref="S11:W11"/>
    <mergeCell ref="B7:E7"/>
    <mergeCell ref="F7:L7"/>
    <mergeCell ref="B8:E8"/>
    <mergeCell ref="F8:L8"/>
    <mergeCell ref="B9:E9"/>
    <mergeCell ref="F9:L9"/>
    <mergeCell ref="B2:D4"/>
    <mergeCell ref="E2:AG4"/>
    <mergeCell ref="AH2:AI2"/>
    <mergeCell ref="AH3:AI3"/>
    <mergeCell ref="AH4:AI4"/>
    <mergeCell ref="B6:E6"/>
    <mergeCell ref="F6:L6"/>
  </mergeCells>
  <conditionalFormatting sqref="Q13:Q35">
    <cfRule type="containsBlanks" dxfId="15" priority="13">
      <formula>LEN(TRIM(Q13))=0</formula>
    </cfRule>
    <cfRule type="expression" dxfId="14" priority="14">
      <formula>(Q13&lt;(R13*0.75))</formula>
    </cfRule>
    <cfRule type="expression" dxfId="13" priority="15">
      <formula>AND(Q13&lt;(R13*0.9),Q13&gt;=(R13*0.75))</formula>
    </cfRule>
    <cfRule type="expression" dxfId="12" priority="16">
      <formula>Q13&gt;=(R13*0.9)</formula>
    </cfRule>
  </conditionalFormatting>
  <conditionalFormatting sqref="W13:W35">
    <cfRule type="containsBlanks" dxfId="11" priority="9">
      <formula>LEN(TRIM(W13))=0</formula>
    </cfRule>
    <cfRule type="expression" dxfId="10" priority="10">
      <formula>(W13&lt;(X13*0.75))</formula>
    </cfRule>
    <cfRule type="expression" dxfId="9" priority="11">
      <formula>AND(W13&lt;(X13*0.9),W13&gt;=(X13*0.75))</formula>
    </cfRule>
    <cfRule type="expression" dxfId="8" priority="12">
      <formula>W13&gt;=(X13*0.9)</formula>
    </cfRule>
  </conditionalFormatting>
  <conditionalFormatting sqref="AC13:AC35">
    <cfRule type="containsBlanks" dxfId="7" priority="5">
      <formula>LEN(TRIM(AC13))=0</formula>
    </cfRule>
    <cfRule type="expression" dxfId="6" priority="6">
      <formula>(AC13&lt;(AD13*0.75))</formula>
    </cfRule>
    <cfRule type="expression" dxfId="5" priority="7">
      <formula>AND(AC13&lt;(AD13*0.9),AC13&gt;=(AD13*0.75))</formula>
    </cfRule>
    <cfRule type="expression" dxfId="4" priority="8">
      <formula>AC13&gt;=(AD13*0.9)</formula>
    </cfRule>
  </conditionalFormatting>
  <conditionalFormatting sqref="AI13:AI35">
    <cfRule type="containsBlanks" dxfId="3" priority="1">
      <formula>LEN(TRIM(AI13))=0</formula>
    </cfRule>
    <cfRule type="expression" dxfId="2" priority="2">
      <formula>(AI13&lt;(AJ13*0.75))</formula>
    </cfRule>
    <cfRule type="expression" dxfId="1" priority="3">
      <formula>AND(AI13&lt;(AJ13*0.9),AI13&gt;=(AJ13*0.75))</formula>
    </cfRule>
    <cfRule type="expression" dxfId="0" priority="4">
      <formula>AI13&gt;=(AJ13*0.9)</formula>
    </cfRule>
  </conditionalFormatting>
  <dataValidations count="21">
    <dataValidation allowBlank="1" showInputMessage="1" showErrorMessage="1" promptTitle="Ítem" prompt="En este campo se relaciona el número consecutivo de los componentes_x000a_" sqref="B12:C12" xr:uid="{01911CC6-988D-46B8-BD9B-2D852174FB4A}"/>
    <dataValidation allowBlank="1" showInputMessage="1" showErrorMessage="1" promptTitle="Actividades " prompt="Se debe redactar en infinitivo las actividades a desarrollar para dar cumplimiento a la acción definida. Estas actividades deben numerarse 1.1. xxxxx 1.2. xxxxxxxx 1.3. xxxxxxx" sqref="F12" xr:uid="{CB9E4332-DC0F-4164-9B19-4B33D83FB01B}"/>
    <dataValidation allowBlank="1" showInputMessage="1" showErrorMessage="1" promptTitle="Meta" prompt="Registre la meta de la actividad. Si se encuentra relacionada en otro instrumento de planeación debe ser la misma meta._x000a_" sqref="G12" xr:uid="{80C5DB32-9580-4458-95BE-3431019066F1}"/>
    <dataValidation allowBlank="1" showInputMessage="1" showErrorMessage="1" promptTitle="Subcomponente " prompt="Se debe relacionar el subcomponente de acuerdo con lo indicado por el DAFP _x000a_" sqref="D12" xr:uid="{1B42BBD9-DD5B-47C8-B05F-B44D41A83D44}"/>
    <dataValidation allowBlank="1" showInputMessage="1" showErrorMessage="1" promptTitle="Peso por actividad" prompt="Debe asignarse un porcentaje a cada actividad, el peso de la actividades deben sumar un 100%." sqref="E12" xr:uid="{C98A30EE-CB3A-45A1-97F8-D6D7A2FE65D6}"/>
    <dataValidation allowBlank="1" showInputMessage="1" showErrorMessage="1" promptTitle="Producto esperado" prompt="Debe relacionar el producto final a entregar para dar cumplimiento a las actividades y acción establecida. Por ejemplo: Plan de trabajo con ejecución del 100%. " sqref="H12" xr:uid="{A3C0D4B4-2EA8-4FE8-92C4-DAF9A77CF0B4}"/>
    <dataValidation allowBlank="1" showInputMessage="1" showErrorMessage="1" promptTitle="Fecha de inicio " prompt="Diligenciar la fecha en la cual se planea iniciar la actividad; para la planeación tener en cuenta festivos, semanas de receso, semana santa." sqref="I12" xr:uid="{CD36D1B0-41DF-45FC-9791-085704587F15}"/>
    <dataValidation allowBlank="1" showInputMessage="1" showErrorMessage="1" promptTitle="Fecha de finalización" prompt="Diligenciar la fecha en la cual se planea culminarla actividad; para la planeación tener en cuenta festivos, semanas de receso, semana santa." sqref="J12" xr:uid="{0EC9EB06-3D3D-41BA-91E5-9A580B678E0F}"/>
    <dataValidation allowBlank="1" showInputMessage="1" showErrorMessage="1" promptTitle="Dependencia líder " prompt="Relacionar la dependencia responsable de gestionar que _x000a_las actividades se implementen. " sqref="K12" xr:uid="{571B32EC-9DE1-4729-BE14-76C08F80CEB7}"/>
    <dataValidation allowBlank="1" showInputMessage="1" showErrorMessage="1" promptTitle="Dependencia Apoyo" prompt="Relacionar el nombre de la(s) dependencia(s) que apoya(n) la implementación de las actividades. " sqref="L12" xr:uid="{DF83BD1D-0349-4F6F-BDF1-DDC6E7C79493}"/>
    <dataValidation allowBlank="1" showInputMessage="1" showErrorMessage="1" promptTitle="Evidencia" prompt="Relacionar el nombre de la evidencia incluida en la carpeta compartida por la OAP. que permita validar el cumplimiento de la actividad: EV1 XXXXX , EV2 XXXXXXX (Nombres cortos) _x000a_ " sqref="M12 Y12 S12 AE12" xr:uid="{2CBB8D3E-6BB6-4289-97E0-8C66E073FA92}"/>
    <dataValidation allowBlank="1" showInputMessage="1" showErrorMessage="1" promptTitle="Análisis Cualitativo" prompt="Se debe describir la gestión realizada durante el periodo reportado fechas, actividades relevante  y en caso de que aplique que falta para cumplir el 100%" sqref="N12 Z12 T12 AF12" xr:uid="{9637B1CC-9DD4-41D5-B3C6-24C5E65A7C3E}"/>
    <dataValidation allowBlank="1" showInputMessage="1" showErrorMessage="1" promptTitle="Avance real actividad" prompt="Reportar el avance real cuantitativo y acumulado de la actividad" sqref="Q12 AC12 W12 AI12" xr:uid="{D24C7A56-BF8B-4B7D-96D8-59226CA85294}"/>
    <dataValidation allowBlank="1" showInputMessage="1" showErrorMessage="1" promptTitle="Avance esperado actividad" prompt="Se visualiza el avance esperado cuantitativo " sqref="X12 AD12 R12 AJ12" xr:uid="{CD8940FE-CA52-4C0F-AFBA-A03DA1EF007F}"/>
    <dataValidation allowBlank="1" showInputMessage="1" showErrorMessage="1" promptTitle="Avance real acumulado del subcom" prompt="Reportar el avance real cuantitativo y acumulado del subcoomponente_x000a_" sqref="P12 V12 AB12 AH12" xr:uid="{42389412-AF9B-480B-9963-18781A41C30E}"/>
    <dataValidation allowBlank="1" showInputMessage="1" showErrorMessage="1" promptTitle="Valdiación OAP" prompt="Se incluye una breve descripción del avance realizado por OAP a las evidencias, análisis cualitativo, análisis cuantitativo. " sqref="O12 U12 AA12 AG12" xr:uid="{1B3D9CBC-BA25-4303-B11F-5FC01E9CEAF3}"/>
    <dataValidation allowBlank="1" showInputMessage="1" showErrorMessage="1" promptTitle="Versión " prompt="Este campo será diligenciado únicamente por la OAP cuando sea requerido. Ejm: Versión 1: Aprobación del plan de acción de la política en el CIGD del XX/XX/202X" sqref="B10:D10" xr:uid="{24A47E48-822F-4D5C-BBEF-6B53255BE5B1}"/>
    <dataValidation allowBlank="1" showInputMessage="1" showErrorMessage="1" promptTitle="Polìtica de Gestión " prompt="Incluir el nombre de la política MIPG: Ej: Planeación Institucional" sqref="B6:D6" xr:uid="{03CDB45D-0F69-41A4-97C1-635E679D13FE}"/>
    <dataValidation allowBlank="1" showInputMessage="1" showErrorMessage="1" promptTitle="Objetivo de la política " prompt="Incluir el propósito relacionado en el Manual de MIPG " sqref="B7:D7" xr:uid="{F521C0AE-2B50-4BD1-91A8-AD62ED93242B}"/>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9:E9" xr:uid="{66C315AD-6B80-418E-9F35-F6956B1DBE28}"/>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1" xr:uid="{424D1F82-CBCD-4D8B-B80A-0E2F941D0996}"/>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 Servicio Al Ciudadano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Andrea Zambrano Jimenez</dc:creator>
  <cp:lastModifiedBy>Johana Andrea Zambrano Jimenez</cp:lastModifiedBy>
  <dcterms:created xsi:type="dcterms:W3CDTF">2026-04-24T20:40:59Z</dcterms:created>
  <dcterms:modified xsi:type="dcterms:W3CDTF">2026-04-24T20:42:44Z</dcterms:modified>
</cp:coreProperties>
</file>